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'Лист1'!$A$1:$L$199</definedName>
  </definedNames>
  <calcPr fullCalcOnLoad="1"/>
</workbook>
</file>

<file path=xl/sharedStrings.xml><?xml version="1.0" encoding="utf-8"?>
<sst xmlns="http://schemas.openxmlformats.org/spreadsheetml/2006/main" count="943" uniqueCount="337">
  <si>
    <t>Документ, учреждение</t>
  </si>
  <si>
    <t>Национальная экономика</t>
  </si>
  <si>
    <t>Центральный аппарат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</si>
  <si>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</si>
  <si>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</si>
  <si>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</si>
  <si>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</si>
  <si>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                                                                                                                </t>
  </si>
  <si>
    <t>Конверты</t>
  </si>
  <si>
    <t>Абонирование  ящика</t>
  </si>
  <si>
    <t>221</t>
  </si>
  <si>
    <t>222</t>
  </si>
  <si>
    <t>Проездные</t>
  </si>
  <si>
    <t>223</t>
  </si>
  <si>
    <t>225</t>
  </si>
  <si>
    <t>ОСАГО</t>
  </si>
  <si>
    <t>226</t>
  </si>
  <si>
    <t>310</t>
  </si>
  <si>
    <t>340</t>
  </si>
  <si>
    <t>Национальная безопасность и правоохранительная деятельность</t>
  </si>
  <si>
    <t xml:space="preserve">ОБЬЕМ  МУНИЦИПАЛЬНОГО ЗАКАЗА    НА  ЗАКУПКИ  ТОВАРОВ,  ВЫПОЛНЕНИЕ  РАБОТ,  ОКАЗАНИЕ  УСЛУГ  </t>
  </si>
  <si>
    <t>Полная  стоимость тыс.руб</t>
  </si>
  <si>
    <t>ст.</t>
  </si>
  <si>
    <t>Обьем  заказа в натур.выражении</t>
  </si>
  <si>
    <t>Планируемая средняя цена</t>
  </si>
  <si>
    <t>Услуги  связи: интернет</t>
  </si>
  <si>
    <t>Услуги Волга Телеком</t>
  </si>
  <si>
    <t>Оплата  отопления</t>
  </si>
  <si>
    <t>Оплата  электроэнергии</t>
  </si>
  <si>
    <t xml:space="preserve">Оплата  водоснабжения </t>
  </si>
  <si>
    <t xml:space="preserve">Оплата  водоотведения </t>
  </si>
  <si>
    <t>Заправка  кадриджей</t>
  </si>
  <si>
    <t>Ремонт оргтехники</t>
  </si>
  <si>
    <t>Техосмотр  автомобиля</t>
  </si>
  <si>
    <t>Изготовление электронного  ключа</t>
  </si>
  <si>
    <t>Расходы на обьявления в газету</t>
  </si>
  <si>
    <t>Расходы на семинары</t>
  </si>
  <si>
    <t>Подписка</t>
  </si>
  <si>
    <t>Санаторная путевка</t>
  </si>
  <si>
    <t>Плата за проживание</t>
  </si>
  <si>
    <t>Бумага</t>
  </si>
  <si>
    <t>Скоросшиватели</t>
  </si>
  <si>
    <t>Дела</t>
  </si>
  <si>
    <t>Папка с прижимом</t>
  </si>
  <si>
    <t>Тетради</t>
  </si>
  <si>
    <t>Ручки</t>
  </si>
  <si>
    <t>Линейки</t>
  </si>
  <si>
    <t>Ластики</t>
  </si>
  <si>
    <t>Дискеты</t>
  </si>
  <si>
    <t>Подставка для бумаг</t>
  </si>
  <si>
    <t>Бензин автомобильный</t>
  </si>
  <si>
    <t>Прочие горюче-смазочные материалы</t>
  </si>
  <si>
    <t>Другие общегосударственные  вопросы</t>
  </si>
  <si>
    <t>Услуги по вывозу ТБО</t>
  </si>
  <si>
    <t>Электроэнергия</t>
  </si>
  <si>
    <t>Спиливание тополей</t>
  </si>
  <si>
    <t>Обьем   продукции, закупаемой для  муниципальных нужд-всего</t>
  </si>
  <si>
    <t>Карандаши</t>
  </si>
  <si>
    <t>шт.</t>
  </si>
  <si>
    <t>кг.</t>
  </si>
  <si>
    <t>Скрепки</t>
  </si>
  <si>
    <t xml:space="preserve">Расходы по приобретению конвертов для работы админ.комиссии </t>
  </si>
  <si>
    <t>Расходы по приобретению канцелярских товаров комиссии, бумага</t>
  </si>
  <si>
    <t>Расходы административных комиссий</t>
  </si>
  <si>
    <t>Изготовление аншлагов</t>
  </si>
  <si>
    <t>Охрана объектов администрации Ленинского городского поселения</t>
  </si>
  <si>
    <t>Организация и проведение Дня Поселка</t>
  </si>
  <si>
    <t>Огнетушители</t>
  </si>
  <si>
    <t>Изготовление табличек</t>
  </si>
  <si>
    <t>Объявление в газету</t>
  </si>
  <si>
    <t xml:space="preserve">Неисключительное право использования "СБиС + ЭО, ЮЛ, бюджет, </t>
  </si>
  <si>
    <t>Сопровождение програмного обеспечения "Бюджет КС"</t>
  </si>
  <si>
    <t>Бумага клеющая (стеки)</t>
  </si>
  <si>
    <t>Тонер</t>
  </si>
  <si>
    <t>Бумага для факса</t>
  </si>
  <si>
    <t>Перчатки х/б</t>
  </si>
  <si>
    <t>Перчатки резиновые</t>
  </si>
  <si>
    <t>Халат</t>
  </si>
  <si>
    <t>Замок</t>
  </si>
  <si>
    <t>Хлорамин</t>
  </si>
  <si>
    <t>Средство для унитаза</t>
  </si>
  <si>
    <t>Мыло</t>
  </si>
  <si>
    <t>Порошок</t>
  </si>
  <si>
    <t>Пемолюкс</t>
  </si>
  <si>
    <t>Бумага туалетная</t>
  </si>
  <si>
    <t>Запчасти к оргтехнике в замен изношенных</t>
  </si>
  <si>
    <t>Техническое обслуживание комплекса технических средств охраны (здание администрации)</t>
  </si>
  <si>
    <t>Настольная лампа</t>
  </si>
  <si>
    <t>Календари прекидные</t>
  </si>
  <si>
    <t>Начисленные страховые взносы на санаторную путевку</t>
  </si>
  <si>
    <t>Подпрограмма "Подготовка выборных должностных лиц и муниципальных служащих по основным вопросам деятельности органов местного самоуправления"</t>
  </si>
  <si>
    <t>Подпрограмма "Повышение квалификации специалистов по финансовой работе органов местного самоуправления"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</si>
  <si>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 на 2011 год"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</si>
  <si>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2011-2013гг."</t>
  </si>
  <si>
    <t>ремонт здания администрации Ленинское городское поселение</t>
  </si>
  <si>
    <t>антивирусная программа</t>
  </si>
  <si>
    <t>объявление в газету</t>
  </si>
  <si>
    <t>инвентаризация скважин</t>
  </si>
  <si>
    <t>оценка газового оборудования</t>
  </si>
  <si>
    <t>компьютер</t>
  </si>
  <si>
    <t>Ремонт пожарных гидрантов</t>
  </si>
  <si>
    <t>Ремонт пожарных пирсов</t>
  </si>
  <si>
    <t>Устройство пожарных минерализованныхполос населенных пунктов</t>
  </si>
  <si>
    <t>Содержание прорубей</t>
  </si>
  <si>
    <t>Лопаты</t>
  </si>
  <si>
    <t>Муниципальная целевая программа "Осуществление мероприятий по обеспечению биологической безопасности населения Ленинского городского поселения на 2011-2013 гг."</t>
  </si>
  <si>
    <t>Услуги по согласованию смет в центре ценообразования</t>
  </si>
  <si>
    <t>Оплата за ремонт котельной по решению суда</t>
  </si>
  <si>
    <t>Объявления в газету</t>
  </si>
  <si>
    <t>Лизинговые платежи</t>
  </si>
  <si>
    <t>Муниципальная целевая программа "Реформирование и модернизация жилищно-коммунального комплекса Ленинского городского поселения на 2011-2013 гг."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</si>
  <si>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</si>
  <si>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Муниципальная целевая программа "Повышение безопасности дорожного движения на территрии Ленинского городского поселения на 2011-2013 гг."</t>
  </si>
  <si>
    <t>Муниципальная целевая программа "Энергосбережение и повышение энергетической эффективности на территории Ленинского городского поселения на 2011-2013 гг."</t>
  </si>
  <si>
    <t>Муниципальная целевая программа "Ремонт и реконструкция ветхих электрических сетей Ленинского городского поселения на 2011 год"</t>
  </si>
  <si>
    <t>Расходы по обслуживанию светильников, воздушных линий, щитов</t>
  </si>
  <si>
    <t>Содержание уличной дорожной  сети на территории пгт.Ленинское</t>
  </si>
  <si>
    <t>Материалы по благоустройству</t>
  </si>
  <si>
    <t>Приобретение щебня для благоустройства мест захоронения</t>
  </si>
  <si>
    <t>Услуги по обработке от клещей</t>
  </si>
  <si>
    <t>Расходы по ритуальным услугам лиц без определенного места жительства</t>
  </si>
  <si>
    <t>Устройство ограждений у водяных скважин</t>
  </si>
  <si>
    <t>Изготовление банера</t>
  </si>
  <si>
    <t>Муниципальная целевая програма "Реконструкция пешеходной дорожки в пгт Ленинское на 2011 год "</t>
  </si>
  <si>
    <t>Образование</t>
  </si>
  <si>
    <t>Культура и кинематография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</si>
  <si>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</si>
  <si>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Физическая культура и спорт</t>
  </si>
  <si>
    <t>МЦП "Обеспечение   условий для развития  физической  культуры и массового   спорта  на территории  муниципального образования  Ленинское городское поселение  на  2010 год"</t>
  </si>
  <si>
    <t>мес.</t>
  </si>
  <si>
    <t>Гкал</t>
  </si>
  <si>
    <t>Квт</t>
  </si>
  <si>
    <t>м3</t>
  </si>
  <si>
    <t>уп.</t>
  </si>
  <si>
    <t>Файловая папка</t>
  </si>
  <si>
    <t>Скобы для степлера</t>
  </si>
  <si>
    <t>Приобретение подарочной продукции</t>
  </si>
  <si>
    <t>290</t>
  </si>
  <si>
    <t>для  муниципальных  нужд   на  2011 год по  Ленинскому  городскому  поселению  Шабалинского района  Кировской  области</t>
  </si>
  <si>
    <t>Почтовые услуги по отправке писем</t>
  </si>
  <si>
    <t>Лопата</t>
  </si>
  <si>
    <t>Сумка для ноутбука</t>
  </si>
  <si>
    <t>Картридж</t>
  </si>
  <si>
    <t>Метла</t>
  </si>
  <si>
    <t>Черень</t>
  </si>
  <si>
    <t>Эмаль</t>
  </si>
  <si>
    <t>Аккумулятор к диктофону</t>
  </si>
  <si>
    <t>Бокс</t>
  </si>
  <si>
    <t>Автомат</t>
  </si>
  <si>
    <t>Розетка</t>
  </si>
  <si>
    <t>Кабель 2х2,5</t>
  </si>
  <si>
    <t>м.</t>
  </si>
  <si>
    <t>Удлинитель</t>
  </si>
  <si>
    <t>Комплект указательных знаков</t>
  </si>
  <si>
    <t xml:space="preserve">Муниципальная целевая программа "Молодежь, развитие физической культуры и спорта в муниципальном образовании Ленинское городское поселение на 2011-2013 гг." </t>
  </si>
  <si>
    <t xml:space="preserve"> - Приобретение призов</t>
  </si>
  <si>
    <t xml:space="preserve"> - Лыжи, лыжные крепления</t>
  </si>
  <si>
    <t xml:space="preserve"> - Лыжные ботинки</t>
  </si>
  <si>
    <t>Составление смет</t>
  </si>
  <si>
    <t>услуги нотариуса</t>
  </si>
  <si>
    <t>Разработка градостроительной документации</t>
  </si>
  <si>
    <t>Заполнение водой пожарного водоема</t>
  </si>
  <si>
    <t xml:space="preserve"> - Спортивная форма</t>
  </si>
  <si>
    <t>Строительство жилья согласно программы</t>
  </si>
  <si>
    <t>МЦП "Ветеран"</t>
  </si>
  <si>
    <t xml:space="preserve"> - Предоставление помещения</t>
  </si>
  <si>
    <t xml:space="preserve"> - Организация праздника "День пожилых людей" </t>
  </si>
  <si>
    <t xml:space="preserve"> - Организация проведения Дня Победы</t>
  </si>
  <si>
    <t>Государственная экспертиза проектной документации по строитедьству сетей водоснабжения</t>
  </si>
  <si>
    <t>Ремонт ул. Гагарина</t>
  </si>
  <si>
    <t>Абонентское обслуживание компьютеров</t>
  </si>
  <si>
    <t>Ремонт автомобиля "Волга"</t>
  </si>
  <si>
    <t>Измерение сопротивления</t>
  </si>
  <si>
    <t>Услуги нотариуса</t>
  </si>
  <si>
    <t>Бланки (квитанция ф.10)</t>
  </si>
  <si>
    <t>Вешалка</t>
  </si>
  <si>
    <t>Доводчик</t>
  </si>
  <si>
    <t>м</t>
  </si>
  <si>
    <t xml:space="preserve">Шторная тесьма </t>
  </si>
  <si>
    <t xml:space="preserve">Журнал входящих документов </t>
  </si>
  <si>
    <t>Журнал исходящих документов</t>
  </si>
  <si>
    <t xml:space="preserve">Книга </t>
  </si>
  <si>
    <t xml:space="preserve">Брошюра </t>
  </si>
  <si>
    <t>Клей</t>
  </si>
  <si>
    <t>Порог-стык</t>
  </si>
  <si>
    <t>Ручка мебельная</t>
  </si>
  <si>
    <t>Расходы на капитальный  ремонт  муниципального жилого фонда</t>
  </si>
  <si>
    <t>Работы по расчистке водопропускных железобетонных труб от снега в пгт Ленинское экскаватором-бульдозером</t>
  </si>
  <si>
    <t>Работы по расчистке тротуар от снега в пгт Ленинское экскаватором-бульдозером</t>
  </si>
  <si>
    <t>Расходы на объявления в газету</t>
  </si>
  <si>
    <t>Знак треугольный</t>
  </si>
  <si>
    <t xml:space="preserve"> - счетчики</t>
  </si>
  <si>
    <t xml:space="preserve"> - лампы энергосберегающие</t>
  </si>
  <si>
    <t xml:space="preserve"> - Нанесение логотипа на футболки</t>
  </si>
  <si>
    <t>Ремонт здания администрации Ленинское городское поселение</t>
  </si>
  <si>
    <t>Магнитола</t>
  </si>
  <si>
    <t>Запасные части</t>
  </si>
  <si>
    <t>межевание земельного участка под кладбище с постановкой на кадастровый учет</t>
  </si>
  <si>
    <t>Реконструкция пешеходной дорожки</t>
  </si>
  <si>
    <t>межевание, землеустроительные работы</t>
  </si>
  <si>
    <t>Ед.изм</t>
  </si>
  <si>
    <t>Составление сметного расчета и расчета мощности котла</t>
  </si>
  <si>
    <t>Системный блок</t>
  </si>
  <si>
    <t>Проверка достоверности определения сметной стоимости</t>
  </si>
  <si>
    <t>Ремонт мотокосы</t>
  </si>
  <si>
    <t>Ремонтно-восстановительные работы на ВЛ-0,4 кВ от ТП44-308, расположенной в д.Гаряевы Шабалинского района</t>
  </si>
  <si>
    <t>Приоретение котла</t>
  </si>
  <si>
    <t>Составление сметной документации на ремонт котельной</t>
  </si>
  <si>
    <t>оценка экскаватора</t>
  </si>
  <si>
    <t>оценка здания трансформаторной подстанции</t>
  </si>
  <si>
    <t>Оценка здания квартальной котельной</t>
  </si>
  <si>
    <t>Книги похозяйственного учета</t>
  </si>
  <si>
    <t>Зажим для бумаги</t>
  </si>
  <si>
    <t>Штемпельная подушка</t>
  </si>
  <si>
    <t>Салфетки для копьютера</t>
  </si>
  <si>
    <t>Ножницы</t>
  </si>
  <si>
    <t>Нитки</t>
  </si>
  <si>
    <t>Мешки для мусора</t>
  </si>
  <si>
    <t>Оптическая мышь</t>
  </si>
  <si>
    <t>Сменная штемпельная подушка</t>
  </si>
  <si>
    <t>Тряпка для пола</t>
  </si>
  <si>
    <t>Прочие канцтовары</t>
  </si>
  <si>
    <t>Калькулятор</t>
  </si>
  <si>
    <t>Топор</t>
  </si>
  <si>
    <t>Грабли</t>
  </si>
  <si>
    <t>Черенки для лопат</t>
  </si>
  <si>
    <t>Краска красная</t>
  </si>
  <si>
    <t>Ведра</t>
  </si>
  <si>
    <t>Поставка, монтаж и наладка узла учета тепловой энергии по адресу: п. Ленинское, ул.Фрунзе, д.24а</t>
  </si>
  <si>
    <t>Ловильные работы в скважине</t>
  </si>
  <si>
    <t>Фотопечать, набивка люверсов, проклеивание карманов, изготовление макета</t>
  </si>
  <si>
    <t>Материнская плата</t>
  </si>
  <si>
    <t>оценка имущества</t>
  </si>
  <si>
    <t>Технический надзор</t>
  </si>
  <si>
    <t>Уборка мусора</t>
  </si>
  <si>
    <t>Монтаж котла</t>
  </si>
  <si>
    <t>Ремонт электролинии в д. Гаряевы Шабалинского района</t>
  </si>
  <si>
    <t>2013 год</t>
  </si>
  <si>
    <t>2012 год</t>
  </si>
  <si>
    <t>2014 год</t>
  </si>
  <si>
    <t>Расходы на курсы повышения квалификации</t>
  </si>
  <si>
    <t>Разделка дров</t>
  </si>
  <si>
    <t>Папка вкладыш</t>
  </si>
  <si>
    <t>Скобы</t>
  </si>
  <si>
    <t>межевание</t>
  </si>
  <si>
    <t>оценка имущества для продажи</t>
  </si>
  <si>
    <t>демонтаж бесхозных и горелых зданий</t>
  </si>
  <si>
    <t>Устройство пожарных минерализованных полос населенных пунктов</t>
  </si>
  <si>
    <t>Областная целевая программа "Развитие агропромышленного комплекса Кировской области на период до 2015 года"</t>
  </si>
  <si>
    <t>Расходы на объявления</t>
  </si>
  <si>
    <t>Муниципальная целевая программа "Снижение рисков и смягчение последствий аварийных ситуаций на объектах жизнеобеспечения Ленинского городского поселения Шабалинского района на 2012-2014 годы.</t>
  </si>
  <si>
    <t>Возврат беспроцентного займа на выполнение мероприятий по модернизации котельной №2 (узел связи) в пгт. Ленинское</t>
  </si>
  <si>
    <t>Возврат беспроцентного займа на выполнение мероприятий по замене электрических ламп уличного освящения по ул. Фрунзе пгт. Ленинское</t>
  </si>
  <si>
    <t>Строительство тротуар</t>
  </si>
  <si>
    <t>Строительство забора у кладбища</t>
  </si>
  <si>
    <t>МЦП "Обеспечение условий для развития физической культуры и массового спорта на территории муниципального образования Ленинское городское поселение на 2011-2013 гг."</t>
  </si>
  <si>
    <t>Социальное обеспечение населения</t>
  </si>
  <si>
    <t>МЦП "Развитие доступной среды жизнедеятельности для инвалидов в Ленинском городском поселении Шабалинского района на 2012-2014 гг."</t>
  </si>
  <si>
    <t>т</t>
  </si>
  <si>
    <t>информирование населения через средства массовой информации</t>
  </si>
  <si>
    <t>изготовление технических паспортов</t>
  </si>
  <si>
    <t>строительство водопроводной сети</t>
  </si>
  <si>
    <t>замена тепловых сетей</t>
  </si>
  <si>
    <t>ремонт дорог в границах поселения</t>
  </si>
  <si>
    <t>установка дорожных знаков</t>
  </si>
  <si>
    <t>Неисключительное право использования "СБиС + ЭО, ЮЛ, бюджет</t>
  </si>
  <si>
    <t>Муниципальная целевая программа "Осуществление мероприятий по обеспечению биологической безопасности населения Ленинского городского поселения на 2012-2014гг."</t>
  </si>
  <si>
    <t>содержание дороги к скотомогильнику</t>
  </si>
  <si>
    <t>для  муниципальных  нужд   на  2013 год и на плановый период 2014 и 2015 годов по  Ленинскому  городскому  поселению  Шабалинского района  Кировской  области</t>
  </si>
  <si>
    <t>2015 год</t>
  </si>
  <si>
    <t>Услуги сотововой связи</t>
  </si>
  <si>
    <t>Консультант Плюс</t>
  </si>
  <si>
    <t>Мебель стелажи в архив</t>
  </si>
  <si>
    <t>Стол компьюторный 2х 5500</t>
  </si>
  <si>
    <t>Сотовый телефон</t>
  </si>
  <si>
    <t>0.4</t>
  </si>
  <si>
    <t>Монитор</t>
  </si>
  <si>
    <t>Принтер</t>
  </si>
  <si>
    <t>Энергетическое обследование адм.здания</t>
  </si>
  <si>
    <t>Мотопомпа</t>
  </si>
  <si>
    <t>Обмундирование</t>
  </si>
  <si>
    <t>Услуги по градостроительству</t>
  </si>
  <si>
    <t>Мероприятия в области строительства,архитектуры и градостроительства</t>
  </si>
  <si>
    <t>Техническое освидетельствование ОАО Кировоблгаз</t>
  </si>
  <si>
    <t>Экспертное заключение ОАО Кировоблгаз</t>
  </si>
  <si>
    <t>приобретение дров</t>
  </si>
  <si>
    <t>Лампы</t>
  </si>
  <si>
    <t>Создание и деятельность в муниципальных образованиях административной(ых) кимиссии(ий) по рассмотрению дел об административных правонарушениях</t>
  </si>
  <si>
    <t>Муниципальная целевая программа "Энергетическое обследование на 2013г."</t>
  </si>
  <si>
    <t>Муниципальная целевая программа "Ветеран" на 2011-2013 годы</t>
  </si>
  <si>
    <t>Муниципальная целевая программа "Обеспечение первичных мер пожарной безопасности в границах населенных пунктов поселений" на 2011-2013гг.</t>
  </si>
  <si>
    <t>Муниципальная целевая программа "Реформирование и модернизация  жилищно-коммунального комплекса Ленинского городского поселения на 2011-2013 гг.".</t>
  </si>
  <si>
    <t>Муниципальная целевая программа "Ремонт водопроводной сети в с.Семеновское на 2013г."</t>
  </si>
  <si>
    <t>Софинансирование по реконструкции водопровода в с.Семеновское на 2013г."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</si>
  <si>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</si>
  <si>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улично дорожной сети на территории пгт Ленинское</t>
  </si>
  <si>
    <t>Песок</t>
  </si>
  <si>
    <t>Материалы по строительству тротуар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</si>
  <si>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</si>
  <si>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</si>
  <si>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Изготовление аншлагов,банеров</t>
  </si>
  <si>
    <t>нанесение  разметки на асфальтовом покрытии</t>
  </si>
  <si>
    <t>Муниципальная целевая программа "Капитальный ремонт проезжей части улицы Пролетарская в пгт Ленинское на 2013г."</t>
  </si>
  <si>
    <t>Переподготовка и повышение квалификации специаистов по финансовой работе органов местного самоуправления</t>
  </si>
  <si>
    <t>Обучение</t>
  </si>
  <si>
    <t>Переподготовка и повышение квалификации лиц,замещающих муниципальные должности,и муниципальных служащих по основным вопросам деятельности органов местного самоуправления</t>
  </si>
  <si>
    <t>Переподготовка и повышение квалификации лиц,замещающих муниципальные должности,и муниципальных служащих по вопросам жилищно-коммунального хозяйства</t>
  </si>
  <si>
    <t>Профессиональная подготовка,переподготовка и повышение квалификации</t>
  </si>
  <si>
    <t xml:space="preserve">Муниципальная целевая программа "Организация летней занятости детей и подростков в муниципальном образовании Ленинское городское поселение на 2011-2013 гг." </t>
  </si>
  <si>
    <t xml:space="preserve">Организация летней занятости детей и подростков </t>
  </si>
  <si>
    <t>Призы</t>
  </si>
  <si>
    <t>Лыжи,крепления, палки</t>
  </si>
  <si>
    <t>Ботинки лыжные</t>
  </si>
  <si>
    <t>текущий ремонт памятников на территории поселения</t>
  </si>
  <si>
    <t>Пенсионное обеспечение</t>
  </si>
  <si>
    <t>Пенсии,пособия,выплачиваемые организациями сектора государственного управления</t>
  </si>
  <si>
    <t>Приобретение ГСМ (Тропа здоровья")</t>
  </si>
  <si>
    <t>Реализация государственных функций,связанных с общегосударственным управлением</t>
  </si>
  <si>
    <t>Поддержка коммунального хозяйства</t>
  </si>
  <si>
    <t>Муниципальная целевая программа "Организация проведения общественных работ для граждан,испытывающих трудности в поисках работы  муниципальном образовании Ленинское городское поселение на 2011-2013 гг."</t>
  </si>
  <si>
    <t xml:space="preserve">Проведение общественных работ для граждан,испытывающих трудности в поисках работы  </t>
  </si>
  <si>
    <t>Уличное освещение</t>
  </si>
  <si>
    <t xml:space="preserve">    </t>
  </si>
  <si>
    <t>Уставный фонд</t>
  </si>
  <si>
    <t>262</t>
  </si>
  <si>
    <t>Итого</t>
  </si>
  <si>
    <t>530</t>
  </si>
  <si>
    <t xml:space="preserve"> - Теплоэнергия</t>
  </si>
  <si>
    <t>м.куб</t>
  </si>
  <si>
    <t xml:space="preserve">Приобретение табличек на дома улиц </t>
  </si>
  <si>
    <t>приобретение электросчетчика</t>
  </si>
  <si>
    <t>Капитальный ремонт проезжей части по ул.Пролетарской</t>
  </si>
  <si>
    <t>Цемент</t>
  </si>
  <si>
    <t>Краска</t>
  </si>
  <si>
    <t>Растворитель</t>
  </si>
  <si>
    <t>Кисть</t>
  </si>
  <si>
    <t>Изготовление пандусов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</si>
</sst>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  <numFmt numFmtId="170" formatCode="0.0"/>
    <numFmt numFmtId="171" formatCode="0.000"/>
    <numFmt numFmtId="172" formatCode="#,##0.0"/>
    <numFmt numFmtId="173" formatCode="0.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1"/>
      <name val="Times New Roman"/>
      <family val="1"/>
    </font>
    <font>
      <b/>
      <sz val="14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6"/>
      <name val="Arial Cyr"/>
      <family val="2"/>
    </font>
    <font>
      <b/>
      <i/>
      <sz val="14"/>
      <name val="Arial Cyr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top" shrinkToFit="1"/>
    </xf>
    <xf numFmtId="0" fontId="6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11" fillId="0" borderId="11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shrinkToFit="1"/>
    </xf>
    <xf numFmtId="0" fontId="12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shrinkToFit="1"/>
    </xf>
    <xf numFmtId="49" fontId="16" fillId="0" borderId="13" xfId="0" applyNumberFormat="1" applyFont="1" applyFill="1" applyBorder="1" applyAlignment="1">
      <alignment horizontal="center" vertical="top" shrinkToFit="1"/>
    </xf>
    <xf numFmtId="0" fontId="15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right" vertical="top" shrinkToFit="1"/>
    </xf>
    <xf numFmtId="4" fontId="11" fillId="0" borderId="12" xfId="0" applyNumberFormat="1" applyFont="1" applyFill="1" applyBorder="1" applyAlignment="1">
      <alignment horizontal="right" vertical="top" shrinkToFit="1"/>
    </xf>
    <xf numFmtId="4" fontId="6" fillId="0" borderId="12" xfId="0" applyNumberFormat="1" applyFont="1" applyFill="1" applyBorder="1" applyAlignment="1">
      <alignment horizontal="right" vertical="top" shrinkToFit="1"/>
    </xf>
    <xf numFmtId="4" fontId="16" fillId="0" borderId="13" xfId="0" applyNumberFormat="1" applyFont="1" applyFill="1" applyBorder="1" applyAlignment="1">
      <alignment horizontal="right" vertical="top" shrinkToFit="1"/>
    </xf>
    <xf numFmtId="4" fontId="9" fillId="0" borderId="12" xfId="0" applyNumberFormat="1" applyFont="1" applyFill="1" applyBorder="1" applyAlignment="1">
      <alignment horizontal="right" vertical="top" shrinkToFit="1"/>
    </xf>
    <xf numFmtId="4" fontId="17" fillId="0" borderId="12" xfId="0" applyNumberFormat="1" applyFont="1" applyFill="1" applyBorder="1" applyAlignment="1">
      <alignment horizontal="right" vertical="top" shrinkToFit="1"/>
    </xf>
    <xf numFmtId="4" fontId="8" fillId="0" borderId="12" xfId="0" applyNumberFormat="1" applyFont="1" applyFill="1" applyBorder="1" applyAlignment="1">
      <alignment horizontal="right" vertical="top" shrinkToFit="1"/>
    </xf>
    <xf numFmtId="4" fontId="3" fillId="0" borderId="12" xfId="0" applyNumberFormat="1" applyFont="1" applyFill="1" applyBorder="1" applyAlignment="1">
      <alignment horizontal="right" vertical="top" shrinkToFit="1"/>
    </xf>
    <xf numFmtId="4" fontId="7" fillId="0" borderId="12" xfId="0" applyNumberFormat="1" applyFont="1" applyFill="1" applyBorder="1" applyAlignment="1">
      <alignment horizontal="right" vertical="top" shrinkToFit="1"/>
    </xf>
    <xf numFmtId="169" fontId="6" fillId="0" borderId="12" xfId="0" applyNumberFormat="1" applyFont="1" applyFill="1" applyBorder="1" applyAlignment="1">
      <alignment horizontal="right" vertical="top" shrinkToFit="1"/>
    </xf>
    <xf numFmtId="4" fontId="14" fillId="0" borderId="12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4" fontId="8" fillId="0" borderId="13" xfId="0" applyNumberFormat="1" applyFont="1" applyFill="1" applyBorder="1" applyAlignment="1">
      <alignment horizontal="right" vertical="top" shrinkToFit="1"/>
    </xf>
    <xf numFmtId="0" fontId="18" fillId="0" borderId="11" xfId="0" applyFont="1" applyFill="1" applyBorder="1" applyAlignment="1">
      <alignment vertical="top" wrapText="1"/>
    </xf>
    <xf numFmtId="49" fontId="18" fillId="0" borderId="11" xfId="0" applyNumberFormat="1" applyFont="1" applyBorder="1" applyAlignment="1">
      <alignment/>
    </xf>
    <xf numFmtId="0" fontId="18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168" fontId="4" fillId="0" borderId="11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2" fontId="6" fillId="0" borderId="0" xfId="0" applyNumberFormat="1" applyFont="1" applyAlignment="1">
      <alignment/>
    </xf>
    <xf numFmtId="49" fontId="6" fillId="0" borderId="11" xfId="0" applyNumberFormat="1" applyFont="1" applyFill="1" applyBorder="1" applyAlignment="1">
      <alignment horizontal="center" vertical="top" shrinkToFit="1"/>
    </xf>
    <xf numFmtId="4" fontId="6" fillId="0" borderId="11" xfId="0" applyNumberFormat="1" applyFont="1" applyFill="1" applyBorder="1" applyAlignment="1">
      <alignment horizontal="right" vertical="top" shrinkToFit="1"/>
    </xf>
    <xf numFmtId="0" fontId="18" fillId="0" borderId="10" xfId="0" applyFont="1" applyFill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170" fontId="7" fillId="0" borderId="11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wrapText="1"/>
    </xf>
    <xf numFmtId="169" fontId="13" fillId="0" borderId="11" xfId="0" applyNumberFormat="1" applyFont="1" applyFill="1" applyBorder="1" applyAlignment="1">
      <alignment horizontal="right" vertical="top" shrinkToFit="1"/>
    </xf>
    <xf numFmtId="169" fontId="11" fillId="0" borderId="11" xfId="0" applyNumberFormat="1" applyFont="1" applyFill="1" applyBorder="1" applyAlignment="1">
      <alignment horizontal="right" vertical="top" shrinkToFit="1"/>
    </xf>
    <xf numFmtId="169" fontId="6" fillId="0" borderId="11" xfId="0" applyNumberFormat="1" applyFont="1" applyFill="1" applyBorder="1" applyAlignment="1">
      <alignment horizontal="right" vertical="top" shrinkToFit="1"/>
    </xf>
    <xf numFmtId="169" fontId="11" fillId="0" borderId="11" xfId="0" applyNumberFormat="1" applyFont="1" applyFill="1" applyBorder="1" applyAlignment="1">
      <alignment horizontal="right" vertical="top" shrinkToFit="1"/>
    </xf>
    <xf numFmtId="169" fontId="17" fillId="0" borderId="11" xfId="0" applyNumberFormat="1" applyFont="1" applyFill="1" applyBorder="1" applyAlignment="1">
      <alignment horizontal="right" vertical="top" shrinkToFit="1"/>
    </xf>
    <xf numFmtId="169" fontId="17" fillId="0" borderId="11" xfId="0" applyNumberFormat="1" applyFont="1" applyFill="1" applyBorder="1" applyAlignment="1">
      <alignment horizontal="right" vertical="top" shrinkToFit="1"/>
    </xf>
    <xf numFmtId="169" fontId="9" fillId="0" borderId="11" xfId="0" applyNumberFormat="1" applyFont="1" applyFill="1" applyBorder="1" applyAlignment="1">
      <alignment horizontal="right" vertical="top" shrinkToFit="1"/>
    </xf>
    <xf numFmtId="169" fontId="3" fillId="0" borderId="11" xfId="0" applyNumberFormat="1" applyFont="1" applyFill="1" applyBorder="1" applyAlignment="1">
      <alignment horizontal="right" vertical="top" shrinkToFit="1"/>
    </xf>
    <xf numFmtId="169" fontId="3" fillId="0" borderId="11" xfId="0" applyNumberFormat="1" applyFont="1" applyFill="1" applyBorder="1" applyAlignment="1">
      <alignment horizontal="right" vertical="top" shrinkToFit="1"/>
    </xf>
    <xf numFmtId="169" fontId="7" fillId="0" borderId="11" xfId="0" applyNumberFormat="1" applyFont="1" applyFill="1" applyBorder="1" applyAlignment="1">
      <alignment horizontal="right" vertical="top" shrinkToFit="1"/>
    </xf>
    <xf numFmtId="170" fontId="7" fillId="0" borderId="12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6" fillId="0" borderId="11" xfId="0" applyNumberFormat="1" applyFont="1" applyFill="1" applyBorder="1" applyAlignment="1">
      <alignment/>
    </xf>
    <xf numFmtId="169" fontId="6" fillId="0" borderId="11" xfId="0" applyNumberFormat="1" applyFont="1" applyFill="1" applyBorder="1" applyAlignment="1">
      <alignment horizontal="right" vertical="center" shrinkToFit="1"/>
    </xf>
    <xf numFmtId="171" fontId="6" fillId="0" borderId="11" xfId="0" applyNumberFormat="1" applyFont="1" applyFill="1" applyBorder="1" applyAlignment="1">
      <alignment vertical="center"/>
    </xf>
    <xf numFmtId="169" fontId="17" fillId="0" borderId="11" xfId="0" applyNumberFormat="1" applyFont="1" applyFill="1" applyBorder="1" applyAlignment="1">
      <alignment horizontal="right" vertical="center" shrinkToFit="1"/>
    </xf>
    <xf numFmtId="169" fontId="17" fillId="0" borderId="11" xfId="0" applyNumberFormat="1" applyFont="1" applyFill="1" applyBorder="1" applyAlignment="1">
      <alignment horizontal="right" vertical="center" shrinkToFit="1"/>
    </xf>
    <xf numFmtId="169" fontId="9" fillId="0" borderId="11" xfId="0" applyNumberFormat="1" applyFont="1" applyFill="1" applyBorder="1" applyAlignment="1">
      <alignment horizontal="right" vertical="center" shrinkToFit="1"/>
    </xf>
    <xf numFmtId="169" fontId="3" fillId="0" borderId="11" xfId="0" applyNumberFormat="1" applyFont="1" applyFill="1" applyBorder="1" applyAlignment="1">
      <alignment horizontal="right" vertical="center" shrinkToFit="1"/>
    </xf>
    <xf numFmtId="2" fontId="13" fillId="0" borderId="11" xfId="0" applyNumberFormat="1" applyFont="1" applyFill="1" applyBorder="1" applyAlignment="1">
      <alignment horizontal="center" vertical="top" shrinkToFit="1"/>
    </xf>
    <xf numFmtId="2" fontId="11" fillId="0" borderId="12" xfId="0" applyNumberFormat="1" applyFont="1" applyFill="1" applyBorder="1" applyAlignment="1">
      <alignment horizontal="right" vertical="top" shrinkToFit="1"/>
    </xf>
    <xf numFmtId="2" fontId="6" fillId="0" borderId="12" xfId="0" applyNumberFormat="1" applyFont="1" applyFill="1" applyBorder="1" applyAlignment="1">
      <alignment horizontal="right" vertical="top" shrinkToFit="1"/>
    </xf>
    <xf numFmtId="2" fontId="16" fillId="0" borderId="13" xfId="0" applyNumberFormat="1" applyFont="1" applyFill="1" applyBorder="1" applyAlignment="1">
      <alignment horizontal="right" vertical="top" shrinkToFit="1"/>
    </xf>
    <xf numFmtId="2" fontId="3" fillId="0" borderId="12" xfId="0" applyNumberFormat="1" applyFont="1" applyFill="1" applyBorder="1" applyAlignment="1">
      <alignment horizontal="center" vertical="top" shrinkToFit="1"/>
    </xf>
    <xf numFmtId="2" fontId="3" fillId="0" borderId="12" xfId="0" applyNumberFormat="1" applyFont="1" applyFill="1" applyBorder="1" applyAlignment="1">
      <alignment horizontal="right" vertical="top" shrinkToFit="1"/>
    </xf>
    <xf numFmtId="2" fontId="6" fillId="0" borderId="12" xfId="0" applyNumberFormat="1" applyFont="1" applyFill="1" applyBorder="1" applyAlignment="1">
      <alignment horizontal="center" vertical="top" shrinkToFit="1"/>
    </xf>
    <xf numFmtId="2" fontId="9" fillId="0" borderId="12" xfId="0" applyNumberFormat="1" applyFont="1" applyFill="1" applyBorder="1" applyAlignment="1">
      <alignment horizontal="right" vertical="top" shrinkToFit="1"/>
    </xf>
    <xf numFmtId="2" fontId="17" fillId="0" borderId="12" xfId="0" applyNumberFormat="1" applyFont="1" applyFill="1" applyBorder="1" applyAlignment="1">
      <alignment horizontal="right" vertical="top" shrinkToFit="1"/>
    </xf>
    <xf numFmtId="2" fontId="8" fillId="0" borderId="13" xfId="0" applyNumberFormat="1" applyFont="1" applyFill="1" applyBorder="1" applyAlignment="1">
      <alignment horizontal="right" vertical="top" shrinkToFit="1"/>
    </xf>
    <xf numFmtId="2" fontId="8" fillId="0" borderId="12" xfId="0" applyNumberFormat="1" applyFont="1" applyFill="1" applyBorder="1" applyAlignment="1">
      <alignment horizontal="right" vertical="top" shrinkToFit="1"/>
    </xf>
    <xf numFmtId="2" fontId="14" fillId="0" borderId="12" xfId="0" applyNumberFormat="1" applyFont="1" applyFill="1" applyBorder="1" applyAlignment="1">
      <alignment horizontal="right" vertical="top" shrinkToFit="1"/>
    </xf>
    <xf numFmtId="2" fontId="7" fillId="0" borderId="12" xfId="0" applyNumberFormat="1" applyFont="1" applyFill="1" applyBorder="1" applyAlignment="1">
      <alignment horizontal="right" vertical="top" shrinkToFit="1"/>
    </xf>
    <xf numFmtId="2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vertical="center"/>
    </xf>
    <xf numFmtId="2" fontId="17" fillId="0" borderId="11" xfId="0" applyNumberFormat="1" applyFont="1" applyFill="1" applyBorder="1" applyAlignment="1">
      <alignment horizontal="right" vertical="center" shrinkToFit="1"/>
    </xf>
    <xf numFmtId="2" fontId="6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right" vertical="center" shrinkToFit="1"/>
    </xf>
    <xf numFmtId="2" fontId="11" fillId="0" borderId="11" xfId="0" applyNumberFormat="1" applyFont="1" applyFill="1" applyBorder="1" applyAlignment="1">
      <alignment horizontal="right" vertical="center" shrinkToFit="1"/>
    </xf>
    <xf numFmtId="2" fontId="11" fillId="0" borderId="11" xfId="0" applyNumberFormat="1" applyFont="1" applyFill="1" applyBorder="1" applyAlignment="1">
      <alignment horizontal="right" vertical="center" shrinkToFit="1"/>
    </xf>
    <xf numFmtId="2" fontId="3" fillId="0" borderId="11" xfId="0" applyNumberFormat="1" applyFont="1" applyFill="1" applyBorder="1" applyAlignment="1">
      <alignment horizontal="right" vertical="center" shrinkToFit="1"/>
    </xf>
    <xf numFmtId="2" fontId="11" fillId="0" borderId="11" xfId="0" applyNumberFormat="1" applyFont="1" applyFill="1" applyBorder="1" applyAlignment="1">
      <alignment vertical="center"/>
    </xf>
    <xf numFmtId="171" fontId="6" fillId="0" borderId="12" xfId="0" applyNumberFormat="1" applyFont="1" applyFill="1" applyBorder="1" applyAlignment="1">
      <alignment horizontal="right" vertical="top" shrinkToFit="1"/>
    </xf>
    <xf numFmtId="2" fontId="6" fillId="0" borderId="12" xfId="0" applyNumberFormat="1" applyFont="1" applyFill="1" applyBorder="1" applyAlignment="1">
      <alignment horizontal="right" vertical="center" shrinkToFit="1"/>
    </xf>
    <xf numFmtId="2" fontId="11" fillId="0" borderId="11" xfId="0" applyNumberFormat="1" applyFont="1" applyFill="1" applyBorder="1" applyAlignment="1">
      <alignment/>
    </xf>
    <xf numFmtId="0" fontId="17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1" fontId="6" fillId="0" borderId="12" xfId="0" applyNumberFormat="1" applyFont="1" applyFill="1" applyBorder="1" applyAlignment="1">
      <alignment horizontal="right" vertical="top" shrinkToFit="1"/>
    </xf>
    <xf numFmtId="1" fontId="6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6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shrinkToFit="1"/>
    </xf>
    <xf numFmtId="2" fontId="16" fillId="0" borderId="12" xfId="0" applyNumberFormat="1" applyFont="1" applyFill="1" applyBorder="1" applyAlignment="1">
      <alignment horizontal="right" vertical="top" shrinkToFit="1"/>
    </xf>
    <xf numFmtId="169" fontId="8" fillId="0" borderId="11" xfId="0" applyNumberFormat="1" applyFont="1" applyFill="1" applyBorder="1" applyAlignment="1">
      <alignment horizontal="right" vertical="center" shrinkToFit="1"/>
    </xf>
    <xf numFmtId="2" fontId="8" fillId="0" borderId="11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" fontId="13" fillId="0" borderId="11" xfId="0" applyNumberFormat="1" applyFont="1" applyFill="1" applyBorder="1" applyAlignment="1">
      <alignment horizontal="right" vertical="top" shrinkToFit="1"/>
    </xf>
    <xf numFmtId="4" fontId="11" fillId="0" borderId="11" xfId="0" applyNumberFormat="1" applyFont="1" applyFill="1" applyBorder="1" applyAlignment="1">
      <alignment horizontal="right" vertical="top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4" fontId="11" fillId="0" borderId="1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horizontal="right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4" fontId="6" fillId="0" borderId="12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4" fontId="8" fillId="0" borderId="11" xfId="0" applyNumberFormat="1" applyFont="1" applyFill="1" applyBorder="1" applyAlignment="1">
      <alignment horizontal="right" vertical="center" shrinkToFit="1"/>
    </xf>
    <xf numFmtId="4" fontId="17" fillId="0" borderId="11" xfId="0" applyNumberFormat="1" applyFont="1" applyFill="1" applyBorder="1" applyAlignment="1">
      <alignment horizontal="right" vertical="center" shrinkToFit="1"/>
    </xf>
    <xf numFmtId="4" fontId="9" fillId="0" borderId="11" xfId="0" applyNumberFormat="1" applyFont="1" applyFill="1" applyBorder="1" applyAlignment="1">
      <alignment horizontal="right" vertical="center" shrinkToFit="1"/>
    </xf>
    <xf numFmtId="4" fontId="11" fillId="0" borderId="11" xfId="0" applyNumberFormat="1" applyFont="1" applyFill="1" applyBorder="1" applyAlignment="1">
      <alignment horizontal="right" vertical="center" shrinkToFit="1"/>
    </xf>
    <xf numFmtId="4" fontId="11" fillId="0" borderId="11" xfId="0" applyNumberFormat="1" applyFont="1" applyFill="1" applyBorder="1" applyAlignment="1">
      <alignment horizontal="right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4" fontId="7" fillId="0" borderId="11" xfId="0" applyNumberFormat="1" applyFont="1" applyFill="1" applyBorder="1" applyAlignment="1">
      <alignment horizontal="right" vertical="center" shrinkToFit="1"/>
    </xf>
    <xf numFmtId="4" fontId="6" fillId="0" borderId="1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11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/>
    </xf>
    <xf numFmtId="0" fontId="4" fillId="0" borderId="14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1" fontId="14" fillId="0" borderId="12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0"/>
  <sheetViews>
    <sheetView tabSelected="1" view="pageBreakPreview" zoomScale="120" zoomScaleSheetLayoutView="120" zoomScalePageLayoutView="0" workbookViewId="0" topLeftCell="A1">
      <pane xSplit="1" ySplit="5" topLeftCell="B18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96" sqref="A196"/>
    </sheetView>
  </sheetViews>
  <sheetFormatPr defaultColWidth="9.00390625" defaultRowHeight="12.75"/>
  <cols>
    <col min="1" max="1" width="65.625" style="8" customWidth="1"/>
    <col min="2" max="2" width="7.375" style="8" customWidth="1"/>
    <col min="3" max="3" width="8.375" style="8" customWidth="1"/>
    <col min="4" max="4" width="11.00390625" style="8" customWidth="1"/>
    <col min="5" max="5" width="15.125" style="8" customWidth="1"/>
    <col min="6" max="6" width="17.875" style="8" customWidth="1"/>
    <col min="7" max="7" width="11.00390625" style="8" customWidth="1"/>
    <col min="8" max="8" width="15.125" style="8" customWidth="1"/>
    <col min="9" max="9" width="17.875" style="8" customWidth="1"/>
    <col min="10" max="10" width="12.625" style="8" customWidth="1"/>
    <col min="11" max="11" width="15.125" style="8" customWidth="1"/>
    <col min="12" max="12" width="17.875" style="8" customWidth="1"/>
    <col min="13" max="16384" width="9.125" style="8" customWidth="1"/>
  </cols>
  <sheetData>
    <row r="1" spans="1:12" s="1" customFormat="1" ht="15.75">
      <c r="A1" s="132" t="s">
        <v>20</v>
      </c>
      <c r="B1" s="130"/>
      <c r="C1" s="130"/>
      <c r="D1" s="130"/>
      <c r="E1" s="130"/>
      <c r="F1" s="130"/>
      <c r="G1" s="75"/>
      <c r="H1" s="75"/>
      <c r="I1" s="75"/>
      <c r="J1" s="75"/>
      <c r="K1" s="75"/>
      <c r="L1" s="75"/>
    </row>
    <row r="2" spans="1:12" s="1" customFormat="1" ht="15.75" customHeight="1">
      <c r="A2" s="132" t="s">
        <v>268</v>
      </c>
      <c r="B2" s="131"/>
      <c r="C2" s="131"/>
      <c r="D2" s="131"/>
      <c r="E2" s="131"/>
      <c r="F2" s="131"/>
      <c r="G2" s="75"/>
      <c r="H2" s="75"/>
      <c r="I2" s="75"/>
      <c r="J2" s="75"/>
      <c r="K2" s="75"/>
      <c r="L2" s="75"/>
    </row>
    <row r="3" spans="1:12" s="1" customFormat="1" ht="9" customHeight="1">
      <c r="A3" s="2" t="s">
        <v>7</v>
      </c>
      <c r="B3" s="2"/>
      <c r="C3" s="2"/>
      <c r="D3" s="2"/>
      <c r="E3" s="2"/>
      <c r="F3" s="2"/>
      <c r="G3" s="75"/>
      <c r="H3" s="75"/>
      <c r="I3" s="75"/>
      <c r="J3" s="75"/>
      <c r="K3" s="75"/>
      <c r="L3" s="75"/>
    </row>
    <row r="4" spans="1:12" s="1" customFormat="1" ht="15.75">
      <c r="A4" s="2"/>
      <c r="B4" s="2"/>
      <c r="C4" s="2"/>
      <c r="D4" s="169" t="s">
        <v>237</v>
      </c>
      <c r="E4" s="169"/>
      <c r="F4" s="169"/>
      <c r="G4" s="168" t="s">
        <v>239</v>
      </c>
      <c r="H4" s="168"/>
      <c r="I4" s="168"/>
      <c r="J4" s="167" t="s">
        <v>269</v>
      </c>
      <c r="K4" s="167"/>
      <c r="L4" s="167"/>
    </row>
    <row r="5" spans="1:58" s="9" customFormat="1" ht="69" customHeight="1">
      <c r="A5" s="12" t="s">
        <v>0</v>
      </c>
      <c r="B5" s="13" t="s">
        <v>22</v>
      </c>
      <c r="C5" s="13" t="s">
        <v>200</v>
      </c>
      <c r="D5" s="13" t="s">
        <v>23</v>
      </c>
      <c r="E5" s="13" t="s">
        <v>24</v>
      </c>
      <c r="F5" s="12" t="s">
        <v>21</v>
      </c>
      <c r="G5" s="13" t="s">
        <v>23</v>
      </c>
      <c r="H5" s="13" t="s">
        <v>24</v>
      </c>
      <c r="I5" s="12" t="s">
        <v>21</v>
      </c>
      <c r="J5" s="13" t="s">
        <v>23</v>
      </c>
      <c r="K5" s="13" t="s">
        <v>24</v>
      </c>
      <c r="L5" s="12" t="s">
        <v>21</v>
      </c>
      <c r="M5" s="77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1:23" s="6" customFormat="1" ht="39.75" customHeight="1">
      <c r="A6" s="155" t="s">
        <v>56</v>
      </c>
      <c r="B6" s="20"/>
      <c r="C6" s="23"/>
      <c r="D6" s="87"/>
      <c r="E6" s="87"/>
      <c r="F6" s="133">
        <f>F7+F74+F76+F97+F108+F114+F168+F182+F195+F189</f>
        <v>5272.93</v>
      </c>
      <c r="G6" s="64"/>
      <c r="H6" s="64"/>
      <c r="I6" s="133">
        <f>I7+I74+I76+I97+I108+I114+I168+I182+I195+I189</f>
        <v>5043.38</v>
      </c>
      <c r="J6" s="64"/>
      <c r="K6" s="64"/>
      <c r="L6" s="133">
        <f>L7+L74+L76+L97+L108+L114+L168+L182+L195+L189</f>
        <v>5031.75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12" ht="18.75">
      <c r="A7" s="154" t="s">
        <v>2</v>
      </c>
      <c r="B7" s="18"/>
      <c r="C7" s="19"/>
      <c r="D7" s="88"/>
      <c r="E7" s="88"/>
      <c r="F7" s="134">
        <f>F73</f>
        <v>748.8299999999999</v>
      </c>
      <c r="G7" s="100"/>
      <c r="H7" s="100"/>
      <c r="I7" s="150">
        <f>I73</f>
        <v>687.1999999999999</v>
      </c>
      <c r="J7" s="112"/>
      <c r="K7" s="112"/>
      <c r="L7" s="150">
        <f>L73</f>
        <v>709.3299999999998</v>
      </c>
    </row>
    <row r="8" spans="1:12" ht="15.75">
      <c r="A8" s="51" t="s">
        <v>25</v>
      </c>
      <c r="B8" s="11" t="s">
        <v>10</v>
      </c>
      <c r="C8" s="11"/>
      <c r="D8" s="89"/>
      <c r="E8" s="89"/>
      <c r="F8" s="59">
        <v>13</v>
      </c>
      <c r="G8" s="100"/>
      <c r="H8" s="100"/>
      <c r="I8" s="148">
        <v>13</v>
      </c>
      <c r="J8" s="100"/>
      <c r="K8" s="100"/>
      <c r="L8" s="148">
        <v>13</v>
      </c>
    </row>
    <row r="9" spans="1:12" ht="15.75">
      <c r="A9" s="51" t="s">
        <v>26</v>
      </c>
      <c r="B9" s="11" t="s">
        <v>10</v>
      </c>
      <c r="C9" s="11"/>
      <c r="D9" s="89"/>
      <c r="E9" s="89"/>
      <c r="F9" s="59">
        <v>32.92</v>
      </c>
      <c r="G9" s="100"/>
      <c r="H9" s="100"/>
      <c r="I9" s="148">
        <v>42.92</v>
      </c>
      <c r="J9" s="100"/>
      <c r="K9" s="100"/>
      <c r="L9" s="148">
        <v>42.92</v>
      </c>
    </row>
    <row r="10" spans="1:12" ht="15.75">
      <c r="A10" s="51" t="s">
        <v>270</v>
      </c>
      <c r="B10" s="11" t="s">
        <v>10</v>
      </c>
      <c r="C10" s="11"/>
      <c r="D10" s="89"/>
      <c r="E10" s="89"/>
      <c r="F10" s="59">
        <v>14.4</v>
      </c>
      <c r="G10" s="100"/>
      <c r="H10" s="100"/>
      <c r="I10" s="148">
        <v>14.4</v>
      </c>
      <c r="J10" s="100"/>
      <c r="K10" s="100"/>
      <c r="L10" s="148">
        <v>14.4</v>
      </c>
    </row>
    <row r="11" spans="1:12" ht="15.75">
      <c r="A11" s="51" t="s">
        <v>8</v>
      </c>
      <c r="B11" s="11" t="s">
        <v>10</v>
      </c>
      <c r="C11" s="11" t="s">
        <v>58</v>
      </c>
      <c r="D11" s="89">
        <v>303</v>
      </c>
      <c r="E11" s="89">
        <v>16.5</v>
      </c>
      <c r="F11" s="59">
        <v>5</v>
      </c>
      <c r="G11" s="89">
        <v>303</v>
      </c>
      <c r="H11" s="89">
        <v>16.5</v>
      </c>
      <c r="I11" s="59">
        <v>5</v>
      </c>
      <c r="J11" s="89">
        <v>303</v>
      </c>
      <c r="K11" s="89">
        <v>16.5</v>
      </c>
      <c r="L11" s="59">
        <v>5</v>
      </c>
    </row>
    <row r="12" spans="1:12" ht="15.75">
      <c r="A12" s="51" t="s">
        <v>9</v>
      </c>
      <c r="B12" s="11" t="s">
        <v>10</v>
      </c>
      <c r="C12" s="11" t="s">
        <v>129</v>
      </c>
      <c r="D12" s="89">
        <v>12</v>
      </c>
      <c r="E12" s="89">
        <v>83.33</v>
      </c>
      <c r="F12" s="59">
        <v>1</v>
      </c>
      <c r="G12" s="100">
        <v>12</v>
      </c>
      <c r="H12" s="100">
        <f>I12/G12*1000</f>
        <v>83.33333333333333</v>
      </c>
      <c r="I12" s="148">
        <v>1</v>
      </c>
      <c r="J12" s="100">
        <v>12</v>
      </c>
      <c r="K12" s="100">
        <f>L12/J12*1000</f>
        <v>83.33333333333333</v>
      </c>
      <c r="L12" s="148">
        <v>1</v>
      </c>
    </row>
    <row r="13" spans="1:12" ht="15.75">
      <c r="A13" s="51" t="s">
        <v>12</v>
      </c>
      <c r="B13" s="11" t="s">
        <v>11</v>
      </c>
      <c r="C13" s="11"/>
      <c r="D13" s="89"/>
      <c r="E13" s="89"/>
      <c r="F13" s="59">
        <v>3</v>
      </c>
      <c r="G13" s="100"/>
      <c r="H13" s="100"/>
      <c r="I13" s="148">
        <v>3</v>
      </c>
      <c r="J13" s="100"/>
      <c r="K13" s="100"/>
      <c r="L13" s="148">
        <v>3</v>
      </c>
    </row>
    <row r="14" spans="1:12" ht="15.75">
      <c r="A14" s="51" t="s">
        <v>27</v>
      </c>
      <c r="B14" s="11" t="s">
        <v>13</v>
      </c>
      <c r="C14" s="11" t="s">
        <v>130</v>
      </c>
      <c r="D14" s="89">
        <v>60.24</v>
      </c>
      <c r="E14" s="89">
        <v>1759.77</v>
      </c>
      <c r="F14" s="59">
        <v>106.9</v>
      </c>
      <c r="G14" s="100">
        <v>61.42</v>
      </c>
      <c r="H14" s="100">
        <v>2050</v>
      </c>
      <c r="I14" s="148">
        <v>125.91</v>
      </c>
      <c r="J14" s="100">
        <v>61.42</v>
      </c>
      <c r="K14" s="100">
        <v>2255</v>
      </c>
      <c r="L14" s="148">
        <v>138.5</v>
      </c>
    </row>
    <row r="15" spans="1:12" ht="15.75">
      <c r="A15" s="51" t="s">
        <v>28</v>
      </c>
      <c r="B15" s="11" t="s">
        <v>13</v>
      </c>
      <c r="C15" s="11" t="s">
        <v>131</v>
      </c>
      <c r="D15" s="100">
        <f>F15/E15*1000</f>
        <v>9355.93220338983</v>
      </c>
      <c r="E15" s="110">
        <v>5.9</v>
      </c>
      <c r="F15" s="59">
        <v>55.2</v>
      </c>
      <c r="G15" s="100">
        <f>I15/H15*1000</f>
        <v>9349.470499243569</v>
      </c>
      <c r="H15" s="80">
        <v>6.61</v>
      </c>
      <c r="I15" s="148">
        <v>61.8</v>
      </c>
      <c r="J15" s="100">
        <f>L15/K15*1000</f>
        <v>9330.634278002699</v>
      </c>
      <c r="K15" s="80">
        <v>7.41</v>
      </c>
      <c r="L15" s="148">
        <v>69.14</v>
      </c>
    </row>
    <row r="16" spans="1:12" ht="15.75">
      <c r="A16" s="51" t="s">
        <v>29</v>
      </c>
      <c r="B16" s="11" t="s">
        <v>13</v>
      </c>
      <c r="C16" s="11" t="s">
        <v>132</v>
      </c>
      <c r="D16" s="89">
        <f>F16/E16*1000</f>
        <v>38.99721448467967</v>
      </c>
      <c r="E16" s="89">
        <v>17.95</v>
      </c>
      <c r="F16" s="59">
        <v>0.7</v>
      </c>
      <c r="G16" s="100">
        <f>I16/H16*1000</f>
        <v>40.50632911392405</v>
      </c>
      <c r="H16" s="100">
        <v>19.75</v>
      </c>
      <c r="I16" s="148">
        <v>0.8</v>
      </c>
      <c r="J16" s="100">
        <f>L16/K16*1000</f>
        <v>41.05839416058394</v>
      </c>
      <c r="K16" s="100">
        <v>21.92</v>
      </c>
      <c r="L16" s="148">
        <v>0.9</v>
      </c>
    </row>
    <row r="17" spans="1:12" ht="15.75">
      <c r="A17" s="51" t="s">
        <v>30</v>
      </c>
      <c r="B17" s="11" t="s">
        <v>13</v>
      </c>
      <c r="C17" s="11"/>
      <c r="D17" s="89"/>
      <c r="E17" s="89"/>
      <c r="F17" s="59">
        <v>0.8</v>
      </c>
      <c r="G17" s="100"/>
      <c r="H17" s="100"/>
      <c r="I17" s="148">
        <v>0.9</v>
      </c>
      <c r="J17" s="100"/>
      <c r="K17" s="100"/>
      <c r="L17" s="148">
        <v>1</v>
      </c>
    </row>
    <row r="18" spans="1:12" ht="15.75">
      <c r="A18" s="51" t="s">
        <v>31</v>
      </c>
      <c r="B18" s="11" t="s">
        <v>14</v>
      </c>
      <c r="C18" s="11"/>
      <c r="D18" s="89"/>
      <c r="E18" s="89"/>
      <c r="F18" s="59">
        <v>13</v>
      </c>
      <c r="G18" s="100"/>
      <c r="H18" s="100"/>
      <c r="I18" s="59">
        <v>13</v>
      </c>
      <c r="J18" s="100"/>
      <c r="K18" s="100"/>
      <c r="L18" s="59">
        <v>13</v>
      </c>
    </row>
    <row r="19" spans="1:12" ht="15.75">
      <c r="A19" s="51" t="s">
        <v>32</v>
      </c>
      <c r="B19" s="11" t="s">
        <v>14</v>
      </c>
      <c r="C19" s="11"/>
      <c r="D19" s="89"/>
      <c r="E19" s="89"/>
      <c r="F19" s="59">
        <v>2.5</v>
      </c>
      <c r="G19" s="100"/>
      <c r="H19" s="100"/>
      <c r="I19" s="148">
        <v>2.5</v>
      </c>
      <c r="J19" s="100"/>
      <c r="K19" s="100"/>
      <c r="L19" s="148">
        <v>2.5</v>
      </c>
    </row>
    <row r="20" spans="1:12" ht="15.75">
      <c r="A20" s="51" t="s">
        <v>33</v>
      </c>
      <c r="B20" s="11" t="s">
        <v>14</v>
      </c>
      <c r="C20" s="11"/>
      <c r="D20" s="89"/>
      <c r="E20" s="89"/>
      <c r="F20" s="59">
        <v>0.5</v>
      </c>
      <c r="G20" s="100"/>
      <c r="H20" s="100"/>
      <c r="I20" s="59">
        <v>0.5</v>
      </c>
      <c r="J20" s="100"/>
      <c r="K20" s="100"/>
      <c r="L20" s="59">
        <v>0.5</v>
      </c>
    </row>
    <row r="21" spans="1:12" ht="15.75">
      <c r="A21" s="51" t="s">
        <v>171</v>
      </c>
      <c r="B21" s="11" t="s">
        <v>14</v>
      </c>
      <c r="C21" s="11"/>
      <c r="D21" s="89"/>
      <c r="E21" s="89"/>
      <c r="F21" s="59">
        <v>40</v>
      </c>
      <c r="G21" s="100"/>
      <c r="H21" s="100"/>
      <c r="I21" s="59">
        <v>40</v>
      </c>
      <c r="J21" s="100"/>
      <c r="K21" s="100"/>
      <c r="L21" s="59">
        <v>40</v>
      </c>
    </row>
    <row r="22" spans="1:12" ht="15.75">
      <c r="A22" s="51" t="s">
        <v>194</v>
      </c>
      <c r="B22" s="11" t="s">
        <v>14</v>
      </c>
      <c r="C22" s="11"/>
      <c r="D22" s="89"/>
      <c r="E22" s="89"/>
      <c r="F22" s="59">
        <v>90</v>
      </c>
      <c r="G22" s="100"/>
      <c r="H22" s="100"/>
      <c r="I22" s="148">
        <v>30</v>
      </c>
      <c r="J22" s="100"/>
      <c r="K22" s="100"/>
      <c r="L22" s="148">
        <v>30</v>
      </c>
    </row>
    <row r="23" spans="1:12" ht="31.5">
      <c r="A23" s="117" t="s">
        <v>265</v>
      </c>
      <c r="B23" s="11" t="s">
        <v>16</v>
      </c>
      <c r="C23" s="11"/>
      <c r="D23" s="89"/>
      <c r="E23" s="89"/>
      <c r="F23" s="59">
        <v>2.9</v>
      </c>
      <c r="G23" s="100"/>
      <c r="H23" s="100"/>
      <c r="I23" s="59">
        <v>2.9</v>
      </c>
      <c r="J23" s="100"/>
      <c r="K23" s="100"/>
      <c r="L23" s="59">
        <v>2.9</v>
      </c>
    </row>
    <row r="24" spans="1:12" ht="15.75">
      <c r="A24" s="52" t="s">
        <v>71</v>
      </c>
      <c r="B24" s="11" t="s">
        <v>16</v>
      </c>
      <c r="C24" s="11"/>
      <c r="D24" s="89"/>
      <c r="E24" s="89"/>
      <c r="F24" s="59">
        <v>15.2</v>
      </c>
      <c r="G24" s="100"/>
      <c r="H24" s="100"/>
      <c r="I24" s="59">
        <v>15.2</v>
      </c>
      <c r="J24" s="100"/>
      <c r="K24" s="100"/>
      <c r="L24" s="59">
        <v>15.2</v>
      </c>
    </row>
    <row r="25" spans="1:12" ht="15.75">
      <c r="A25" s="51" t="s">
        <v>35</v>
      </c>
      <c r="B25" s="11" t="s">
        <v>16</v>
      </c>
      <c r="C25" s="11"/>
      <c r="D25" s="89"/>
      <c r="E25" s="89"/>
      <c r="F25" s="59">
        <v>8</v>
      </c>
      <c r="G25" s="100"/>
      <c r="H25" s="100"/>
      <c r="I25" s="59">
        <v>8</v>
      </c>
      <c r="J25" s="100"/>
      <c r="K25" s="100"/>
      <c r="L25" s="59">
        <v>8</v>
      </c>
    </row>
    <row r="26" spans="1:12" ht="15.75">
      <c r="A26" s="53" t="s">
        <v>36</v>
      </c>
      <c r="B26" s="11" t="s">
        <v>16</v>
      </c>
      <c r="C26" s="11"/>
      <c r="D26" s="89"/>
      <c r="E26" s="89"/>
      <c r="F26" s="59">
        <v>3</v>
      </c>
      <c r="G26" s="100"/>
      <c r="H26" s="100"/>
      <c r="I26" s="59">
        <v>3</v>
      </c>
      <c r="J26" s="100"/>
      <c r="K26" s="100"/>
      <c r="L26" s="59">
        <v>3</v>
      </c>
    </row>
    <row r="27" spans="1:12" ht="15.75">
      <c r="A27" s="53" t="s">
        <v>240</v>
      </c>
      <c r="B27" s="11" t="s">
        <v>16</v>
      </c>
      <c r="C27" s="11"/>
      <c r="D27" s="89"/>
      <c r="E27" s="89"/>
      <c r="F27" s="59">
        <v>4</v>
      </c>
      <c r="G27" s="100"/>
      <c r="H27" s="100"/>
      <c r="I27" s="148">
        <v>5</v>
      </c>
      <c r="J27" s="100"/>
      <c r="K27" s="100"/>
      <c r="L27" s="148">
        <v>5</v>
      </c>
    </row>
    <row r="28" spans="1:12" ht="15.75">
      <c r="A28" s="53" t="s">
        <v>173</v>
      </c>
      <c r="B28" s="11" t="s">
        <v>16</v>
      </c>
      <c r="C28" s="11"/>
      <c r="D28" s="89"/>
      <c r="E28" s="89"/>
      <c r="F28" s="59">
        <v>2</v>
      </c>
      <c r="G28" s="100"/>
      <c r="H28" s="100"/>
      <c r="I28" s="148">
        <v>2</v>
      </c>
      <c r="J28" s="100"/>
      <c r="K28" s="100"/>
      <c r="L28" s="148">
        <v>2</v>
      </c>
    </row>
    <row r="29" spans="1:12" ht="15" customHeight="1">
      <c r="A29" s="51" t="s">
        <v>37</v>
      </c>
      <c r="B29" s="11" t="s">
        <v>16</v>
      </c>
      <c r="C29" s="11"/>
      <c r="D29" s="89"/>
      <c r="E29" s="89"/>
      <c r="F29" s="59">
        <v>4</v>
      </c>
      <c r="G29" s="100"/>
      <c r="H29" s="100"/>
      <c r="I29" s="148">
        <v>5</v>
      </c>
      <c r="J29" s="100"/>
      <c r="K29" s="100"/>
      <c r="L29" s="148">
        <v>5</v>
      </c>
    </row>
    <row r="30" spans="1:12" ht="15.75">
      <c r="A30" s="51" t="s">
        <v>15</v>
      </c>
      <c r="B30" s="11" t="s">
        <v>16</v>
      </c>
      <c r="C30" s="11"/>
      <c r="D30" s="89"/>
      <c r="E30" s="89"/>
      <c r="F30" s="59">
        <v>3</v>
      </c>
      <c r="G30" s="100"/>
      <c r="H30" s="100"/>
      <c r="I30" s="59">
        <v>3</v>
      </c>
      <c r="J30" s="100"/>
      <c r="K30" s="100"/>
      <c r="L30" s="59">
        <v>3</v>
      </c>
    </row>
    <row r="31" spans="1:12" ht="15.75">
      <c r="A31" s="51" t="s">
        <v>241</v>
      </c>
      <c r="B31" s="11" t="s">
        <v>16</v>
      </c>
      <c r="C31" s="11"/>
      <c r="D31" s="89"/>
      <c r="E31" s="89"/>
      <c r="F31" s="59">
        <v>0</v>
      </c>
      <c r="G31" s="100"/>
      <c r="H31" s="100"/>
      <c r="I31" s="148">
        <v>0</v>
      </c>
      <c r="J31" s="100"/>
      <c r="K31" s="100"/>
      <c r="L31" s="148">
        <v>0</v>
      </c>
    </row>
    <row r="32" spans="1:12" ht="15.75">
      <c r="A32" s="51" t="s">
        <v>38</v>
      </c>
      <c r="B32" s="11" t="s">
        <v>324</v>
      </c>
      <c r="C32" s="11"/>
      <c r="D32" s="89"/>
      <c r="E32" s="89"/>
      <c r="F32" s="59">
        <v>24.83</v>
      </c>
      <c r="G32" s="100"/>
      <c r="H32" s="100"/>
      <c r="I32" s="148">
        <v>24.83</v>
      </c>
      <c r="J32" s="100"/>
      <c r="K32" s="100"/>
      <c r="L32" s="148">
        <v>24.83</v>
      </c>
    </row>
    <row r="33" spans="1:12" ht="17.25" customHeight="1">
      <c r="A33" s="51" t="s">
        <v>89</v>
      </c>
      <c r="B33" s="11" t="s">
        <v>324</v>
      </c>
      <c r="C33" s="11"/>
      <c r="D33" s="89"/>
      <c r="E33" s="89"/>
      <c r="F33" s="59">
        <v>7.5</v>
      </c>
      <c r="G33" s="100"/>
      <c r="H33" s="100"/>
      <c r="I33" s="59">
        <v>7.5</v>
      </c>
      <c r="J33" s="100"/>
      <c r="K33" s="100"/>
      <c r="L33" s="59">
        <v>7.5</v>
      </c>
    </row>
    <row r="34" spans="1:12" ht="17.25" customHeight="1">
      <c r="A34" s="51" t="s">
        <v>39</v>
      </c>
      <c r="B34" s="11" t="s">
        <v>16</v>
      </c>
      <c r="C34" s="11"/>
      <c r="D34" s="89"/>
      <c r="E34" s="89"/>
      <c r="F34" s="59">
        <v>8</v>
      </c>
      <c r="G34" s="100"/>
      <c r="H34" s="100"/>
      <c r="I34" s="148">
        <v>8</v>
      </c>
      <c r="J34" s="100"/>
      <c r="K34" s="100"/>
      <c r="L34" s="148">
        <v>8</v>
      </c>
    </row>
    <row r="35" spans="1:12" ht="19.5" customHeight="1">
      <c r="A35" s="51" t="s">
        <v>65</v>
      </c>
      <c r="B35" s="11" t="s">
        <v>16</v>
      </c>
      <c r="C35" s="11"/>
      <c r="D35" s="89"/>
      <c r="E35" s="89"/>
      <c r="F35" s="59">
        <v>33.6</v>
      </c>
      <c r="G35" s="100"/>
      <c r="H35" s="100"/>
      <c r="I35" s="148">
        <v>33.6</v>
      </c>
      <c r="J35" s="100"/>
      <c r="K35" s="100"/>
      <c r="L35" s="148">
        <v>33.6</v>
      </c>
    </row>
    <row r="36" spans="1:12" ht="19.5" customHeight="1">
      <c r="A36" s="51" t="s">
        <v>271</v>
      </c>
      <c r="B36" s="11" t="s">
        <v>16</v>
      </c>
      <c r="C36" s="11"/>
      <c r="D36" s="89"/>
      <c r="E36" s="89"/>
      <c r="F36" s="59">
        <v>30</v>
      </c>
      <c r="G36" s="100"/>
      <c r="H36" s="100"/>
      <c r="I36" s="148">
        <v>30</v>
      </c>
      <c r="J36" s="100"/>
      <c r="K36" s="100"/>
      <c r="L36" s="148">
        <v>30</v>
      </c>
    </row>
    <row r="37" spans="1:12" ht="15.75">
      <c r="A37" s="51" t="s">
        <v>95</v>
      </c>
      <c r="B37" s="11" t="s">
        <v>16</v>
      </c>
      <c r="C37" s="11"/>
      <c r="D37" s="89"/>
      <c r="E37" s="89"/>
      <c r="F37" s="59">
        <v>6</v>
      </c>
      <c r="G37" s="100"/>
      <c r="H37" s="100"/>
      <c r="I37" s="148">
        <v>6</v>
      </c>
      <c r="J37" s="100"/>
      <c r="K37" s="100"/>
      <c r="L37" s="148">
        <v>6</v>
      </c>
    </row>
    <row r="38" spans="1:12" ht="15.75">
      <c r="A38" s="51" t="s">
        <v>272</v>
      </c>
      <c r="B38" s="11" t="s">
        <v>17</v>
      </c>
      <c r="C38" s="11"/>
      <c r="D38" s="89"/>
      <c r="E38" s="89"/>
      <c r="F38" s="59">
        <v>10</v>
      </c>
      <c r="G38" s="100"/>
      <c r="H38" s="100"/>
      <c r="I38" s="148">
        <v>0</v>
      </c>
      <c r="J38" s="100"/>
      <c r="K38" s="100"/>
      <c r="L38" s="148">
        <v>11</v>
      </c>
    </row>
    <row r="39" spans="1:12" ht="15.75">
      <c r="A39" s="51" t="s">
        <v>273</v>
      </c>
      <c r="B39" s="11" t="s">
        <v>17</v>
      </c>
      <c r="C39" s="11"/>
      <c r="D39" s="89"/>
      <c r="E39" s="89"/>
      <c r="F39" s="59">
        <v>0</v>
      </c>
      <c r="G39" s="100"/>
      <c r="H39" s="100"/>
      <c r="I39" s="148">
        <v>11</v>
      </c>
      <c r="J39" s="100"/>
      <c r="K39" s="100"/>
      <c r="L39" s="148">
        <v>0</v>
      </c>
    </row>
    <row r="40" spans="1:12" ht="15.75">
      <c r="A40" s="51" t="s">
        <v>274</v>
      </c>
      <c r="B40" s="11" t="s">
        <v>17</v>
      </c>
      <c r="C40" s="11"/>
      <c r="D40" s="89"/>
      <c r="E40" s="89"/>
      <c r="F40" s="59">
        <v>1</v>
      </c>
      <c r="G40" s="100"/>
      <c r="H40" s="100"/>
      <c r="I40" s="148">
        <v>0</v>
      </c>
      <c r="J40" s="100"/>
      <c r="K40" s="100"/>
      <c r="L40" s="148">
        <v>0</v>
      </c>
    </row>
    <row r="41" spans="1:12" s="6" customFormat="1" ht="15.75">
      <c r="A41" s="51" t="s">
        <v>40</v>
      </c>
      <c r="B41" s="11" t="s">
        <v>18</v>
      </c>
      <c r="C41" s="11" t="s">
        <v>59</v>
      </c>
      <c r="D41" s="118">
        <f>F41/E41*1000</f>
        <v>432.75862068965523</v>
      </c>
      <c r="E41" s="89">
        <v>58</v>
      </c>
      <c r="F41" s="59">
        <v>25.1</v>
      </c>
      <c r="G41" s="118">
        <f>I41/H41*1000</f>
        <v>432.75862068965523</v>
      </c>
      <c r="H41" s="89">
        <v>58</v>
      </c>
      <c r="I41" s="59">
        <v>25.1</v>
      </c>
      <c r="J41" s="89">
        <v>58</v>
      </c>
      <c r="K41" s="66">
        <v>25.1</v>
      </c>
      <c r="L41" s="148">
        <v>25.1</v>
      </c>
    </row>
    <row r="42" spans="1:12" s="6" customFormat="1" ht="15.75">
      <c r="A42" s="51" t="s">
        <v>41</v>
      </c>
      <c r="B42" s="11" t="s">
        <v>18</v>
      </c>
      <c r="C42" s="11" t="s">
        <v>58</v>
      </c>
      <c r="D42" s="118">
        <f>F42/E42*1000</f>
        <v>199.99999999999997</v>
      </c>
      <c r="E42" s="89">
        <v>6</v>
      </c>
      <c r="F42" s="59">
        <v>1.2</v>
      </c>
      <c r="G42" s="118">
        <f>I42/H42*1000</f>
        <v>199.99999999999997</v>
      </c>
      <c r="H42" s="89">
        <v>6</v>
      </c>
      <c r="I42" s="59">
        <v>1.2</v>
      </c>
      <c r="J42" s="118">
        <f>L42/K42*1000</f>
        <v>199.99999999999997</v>
      </c>
      <c r="K42" s="89">
        <v>6</v>
      </c>
      <c r="L42" s="59">
        <v>1.2</v>
      </c>
    </row>
    <row r="43" spans="1:12" s="6" customFormat="1" ht="15" customHeight="1">
      <c r="A43" s="51" t="s">
        <v>42</v>
      </c>
      <c r="B43" s="11" t="s">
        <v>18</v>
      </c>
      <c r="C43" s="11" t="s">
        <v>58</v>
      </c>
      <c r="D43" s="118">
        <f>F43/E43*1000</f>
        <v>200</v>
      </c>
      <c r="E43" s="89">
        <v>4</v>
      </c>
      <c r="F43" s="59">
        <v>0.8</v>
      </c>
      <c r="G43" s="118">
        <f>I43/H43*1000</f>
        <v>200</v>
      </c>
      <c r="H43" s="89">
        <v>4</v>
      </c>
      <c r="I43" s="59">
        <v>0.8</v>
      </c>
      <c r="J43" s="118">
        <f>L43/K43*1000</f>
        <v>200</v>
      </c>
      <c r="K43" s="89">
        <v>4</v>
      </c>
      <c r="L43" s="59">
        <v>0.8</v>
      </c>
    </row>
    <row r="44" spans="1:12" s="6" customFormat="1" ht="15.75">
      <c r="A44" s="51" t="s">
        <v>60</v>
      </c>
      <c r="B44" s="11" t="s">
        <v>18</v>
      </c>
      <c r="C44" s="11" t="s">
        <v>133</v>
      </c>
      <c r="D44" s="118">
        <v>10</v>
      </c>
      <c r="E44" s="89">
        <v>25</v>
      </c>
      <c r="F44" s="59">
        <v>0.25</v>
      </c>
      <c r="G44" s="118">
        <v>10</v>
      </c>
      <c r="H44" s="89">
        <v>25</v>
      </c>
      <c r="I44" s="59">
        <v>0.25</v>
      </c>
      <c r="J44" s="118">
        <v>10</v>
      </c>
      <c r="K44" s="89">
        <v>25</v>
      </c>
      <c r="L44" s="59">
        <v>0.25</v>
      </c>
    </row>
    <row r="45" spans="1:12" s="6" customFormat="1" ht="15.75">
      <c r="A45" s="51" t="s">
        <v>242</v>
      </c>
      <c r="B45" s="11" t="s">
        <v>18</v>
      </c>
      <c r="C45" s="11" t="s">
        <v>58</v>
      </c>
      <c r="D45" s="118">
        <v>500</v>
      </c>
      <c r="E45" s="89">
        <v>1</v>
      </c>
      <c r="F45" s="59">
        <v>0.5</v>
      </c>
      <c r="G45" s="118">
        <v>500</v>
      </c>
      <c r="H45" s="89">
        <v>1</v>
      </c>
      <c r="I45" s="59">
        <v>0.5</v>
      </c>
      <c r="J45" s="118">
        <v>500</v>
      </c>
      <c r="K45" s="89">
        <v>1</v>
      </c>
      <c r="L45" s="59">
        <v>0.5</v>
      </c>
    </row>
    <row r="46" spans="1:12" s="6" customFormat="1" ht="15.75">
      <c r="A46" s="51" t="s">
        <v>43</v>
      </c>
      <c r="B46" s="11" t="s">
        <v>18</v>
      </c>
      <c r="C46" s="11" t="s">
        <v>58</v>
      </c>
      <c r="D46" s="118">
        <v>5</v>
      </c>
      <c r="E46" s="89">
        <v>36</v>
      </c>
      <c r="F46" s="59">
        <v>0.18</v>
      </c>
      <c r="G46" s="118">
        <v>5</v>
      </c>
      <c r="H46" s="89">
        <v>36</v>
      </c>
      <c r="I46" s="59">
        <v>0.18</v>
      </c>
      <c r="J46" s="118">
        <v>5</v>
      </c>
      <c r="K46" s="89">
        <v>36</v>
      </c>
      <c r="L46" s="59">
        <v>0.18</v>
      </c>
    </row>
    <row r="47" spans="1:12" s="6" customFormat="1" ht="15.75">
      <c r="A47" s="51" t="s">
        <v>44</v>
      </c>
      <c r="B47" s="11" t="s">
        <v>18</v>
      </c>
      <c r="C47" s="11" t="s">
        <v>58</v>
      </c>
      <c r="D47" s="118">
        <v>20</v>
      </c>
      <c r="E47" s="89">
        <v>22.5</v>
      </c>
      <c r="F47" s="59">
        <v>0.45</v>
      </c>
      <c r="G47" s="118">
        <v>20</v>
      </c>
      <c r="H47" s="89">
        <v>22.5</v>
      </c>
      <c r="I47" s="59">
        <v>0.45</v>
      </c>
      <c r="J47" s="118">
        <v>20</v>
      </c>
      <c r="K47" s="89">
        <v>22.5</v>
      </c>
      <c r="L47" s="59">
        <v>0.45</v>
      </c>
    </row>
    <row r="48" spans="1:12" s="6" customFormat="1" ht="15.75">
      <c r="A48" s="51" t="s">
        <v>45</v>
      </c>
      <c r="B48" s="11" t="s">
        <v>18</v>
      </c>
      <c r="C48" s="11" t="s">
        <v>58</v>
      </c>
      <c r="D48" s="118">
        <v>50</v>
      </c>
      <c r="E48" s="89">
        <v>8</v>
      </c>
      <c r="F48" s="59">
        <v>0.4</v>
      </c>
      <c r="G48" s="118">
        <v>50</v>
      </c>
      <c r="H48" s="89">
        <v>8</v>
      </c>
      <c r="I48" s="59">
        <v>0.4</v>
      </c>
      <c r="J48" s="118">
        <v>50</v>
      </c>
      <c r="K48" s="89">
        <v>8</v>
      </c>
      <c r="L48" s="59">
        <v>0.4</v>
      </c>
    </row>
    <row r="49" spans="1:12" s="6" customFormat="1" ht="15.75">
      <c r="A49" s="51" t="s">
        <v>57</v>
      </c>
      <c r="B49" s="11" t="s">
        <v>18</v>
      </c>
      <c r="C49" s="11" t="s">
        <v>58</v>
      </c>
      <c r="D49" s="118">
        <v>100</v>
      </c>
      <c r="E49" s="89">
        <v>3</v>
      </c>
      <c r="F49" s="59">
        <v>0.3</v>
      </c>
      <c r="G49" s="118">
        <v>100</v>
      </c>
      <c r="H49" s="89">
        <v>3</v>
      </c>
      <c r="I49" s="59">
        <v>0.3</v>
      </c>
      <c r="J49" s="118">
        <v>100</v>
      </c>
      <c r="K49" s="89">
        <v>3</v>
      </c>
      <c r="L49" s="59">
        <v>0.3</v>
      </c>
    </row>
    <row r="50" spans="1:12" s="6" customFormat="1" ht="15.75">
      <c r="A50" s="51" t="s">
        <v>46</v>
      </c>
      <c r="B50" s="11" t="s">
        <v>18</v>
      </c>
      <c r="C50" s="11" t="s">
        <v>58</v>
      </c>
      <c r="D50" s="118">
        <v>10</v>
      </c>
      <c r="E50" s="89">
        <v>15</v>
      </c>
      <c r="F50" s="59">
        <v>0.15</v>
      </c>
      <c r="G50" s="118">
        <v>10</v>
      </c>
      <c r="H50" s="89">
        <v>15</v>
      </c>
      <c r="I50" s="59">
        <v>0.15</v>
      </c>
      <c r="J50" s="118">
        <v>10</v>
      </c>
      <c r="K50" s="89">
        <v>15</v>
      </c>
      <c r="L50" s="59">
        <v>0.15</v>
      </c>
    </row>
    <row r="51" spans="1:12" s="6" customFormat="1" ht="15.75">
      <c r="A51" s="51" t="s">
        <v>47</v>
      </c>
      <c r="B51" s="11" t="s">
        <v>18</v>
      </c>
      <c r="C51" s="11" t="s">
        <v>58</v>
      </c>
      <c r="D51" s="118">
        <v>12</v>
      </c>
      <c r="E51" s="89">
        <v>15</v>
      </c>
      <c r="F51" s="59">
        <v>0.18</v>
      </c>
      <c r="G51" s="118">
        <v>12</v>
      </c>
      <c r="H51" s="89">
        <v>15</v>
      </c>
      <c r="I51" s="59">
        <v>0.18</v>
      </c>
      <c r="J51" s="118">
        <v>12</v>
      </c>
      <c r="K51" s="89">
        <v>15</v>
      </c>
      <c r="L51" s="59">
        <v>0.18</v>
      </c>
    </row>
    <row r="52" spans="1:12" s="6" customFormat="1" ht="15.75">
      <c r="A52" s="51" t="s">
        <v>243</v>
      </c>
      <c r="B52" s="11" t="s">
        <v>18</v>
      </c>
      <c r="C52" s="11" t="s">
        <v>133</v>
      </c>
      <c r="D52" s="118">
        <v>80</v>
      </c>
      <c r="E52" s="89">
        <v>12</v>
      </c>
      <c r="F52" s="59">
        <v>0.96</v>
      </c>
      <c r="G52" s="118">
        <v>80</v>
      </c>
      <c r="H52" s="89">
        <v>12</v>
      </c>
      <c r="I52" s="59">
        <v>0.96</v>
      </c>
      <c r="J52" s="118">
        <v>80</v>
      </c>
      <c r="K52" s="89">
        <v>12</v>
      </c>
      <c r="L52" s="59">
        <v>0.96</v>
      </c>
    </row>
    <row r="53" spans="1:12" s="6" customFormat="1" ht="15.75">
      <c r="A53" s="51" t="s">
        <v>48</v>
      </c>
      <c r="B53" s="11" t="s">
        <v>18</v>
      </c>
      <c r="C53" s="11" t="s">
        <v>58</v>
      </c>
      <c r="D53" s="118">
        <v>37</v>
      </c>
      <c r="E53" s="89">
        <v>20</v>
      </c>
      <c r="F53" s="59">
        <v>0.75</v>
      </c>
      <c r="G53" s="118">
        <v>37</v>
      </c>
      <c r="H53" s="89">
        <v>20</v>
      </c>
      <c r="I53" s="59">
        <v>0.75</v>
      </c>
      <c r="J53" s="118">
        <v>37</v>
      </c>
      <c r="K53" s="89">
        <v>20</v>
      </c>
      <c r="L53" s="59">
        <v>0.75</v>
      </c>
    </row>
    <row r="54" spans="1:12" s="6" customFormat="1" ht="15.75">
      <c r="A54" s="51" t="s">
        <v>49</v>
      </c>
      <c r="B54" s="11" t="s">
        <v>18</v>
      </c>
      <c r="C54" s="11" t="s">
        <v>58</v>
      </c>
      <c r="D54" s="118">
        <v>6</v>
      </c>
      <c r="E54" s="89">
        <v>106.67</v>
      </c>
      <c r="F54" s="59">
        <v>0.64</v>
      </c>
      <c r="G54" s="118">
        <v>9</v>
      </c>
      <c r="H54" s="89">
        <v>100</v>
      </c>
      <c r="I54" s="59">
        <v>0.9</v>
      </c>
      <c r="J54" s="118">
        <v>9</v>
      </c>
      <c r="K54" s="89">
        <v>100</v>
      </c>
      <c r="L54" s="59">
        <v>0.9</v>
      </c>
    </row>
    <row r="55" spans="1:12" s="6" customFormat="1" ht="15.75">
      <c r="A55" s="51" t="s">
        <v>88</v>
      </c>
      <c r="B55" s="11" t="s">
        <v>18</v>
      </c>
      <c r="C55" s="11" t="s">
        <v>58</v>
      </c>
      <c r="D55" s="118">
        <v>10</v>
      </c>
      <c r="E55" s="89">
        <v>35</v>
      </c>
      <c r="F55" s="59">
        <v>0.35</v>
      </c>
      <c r="G55" s="118">
        <v>10</v>
      </c>
      <c r="H55" s="89">
        <v>35</v>
      </c>
      <c r="I55" s="59">
        <v>0.35</v>
      </c>
      <c r="J55" s="118">
        <v>10</v>
      </c>
      <c r="K55" s="89">
        <v>35</v>
      </c>
      <c r="L55" s="59">
        <v>0.35</v>
      </c>
    </row>
    <row r="56" spans="1:12" s="6" customFormat="1" ht="15.75">
      <c r="A56" s="51" t="s">
        <v>72</v>
      </c>
      <c r="B56" s="11" t="s">
        <v>18</v>
      </c>
      <c r="C56" s="11" t="s">
        <v>58</v>
      </c>
      <c r="D56" s="118">
        <v>20</v>
      </c>
      <c r="E56" s="89">
        <v>12.5</v>
      </c>
      <c r="F56" s="59">
        <v>0.25</v>
      </c>
      <c r="G56" s="118">
        <v>20</v>
      </c>
      <c r="H56" s="89">
        <v>12.5</v>
      </c>
      <c r="I56" s="59">
        <v>0.25</v>
      </c>
      <c r="J56" s="118">
        <v>20</v>
      </c>
      <c r="K56" s="89">
        <v>12.5</v>
      </c>
      <c r="L56" s="59">
        <v>0.25</v>
      </c>
    </row>
    <row r="57" spans="1:12" s="6" customFormat="1" ht="15.75">
      <c r="A57" s="51" t="s">
        <v>73</v>
      </c>
      <c r="B57" s="11" t="s">
        <v>18</v>
      </c>
      <c r="C57" s="11"/>
      <c r="D57" s="118">
        <v>1</v>
      </c>
      <c r="E57" s="89">
        <v>2800</v>
      </c>
      <c r="F57" s="59">
        <v>2.8</v>
      </c>
      <c r="G57" s="118">
        <v>1</v>
      </c>
      <c r="H57" s="89">
        <v>2800</v>
      </c>
      <c r="I57" s="59">
        <v>2.8</v>
      </c>
      <c r="J57" s="118">
        <v>1</v>
      </c>
      <c r="K57" s="89">
        <v>2800</v>
      </c>
      <c r="L57" s="59">
        <v>2.8</v>
      </c>
    </row>
    <row r="58" spans="1:12" s="6" customFormat="1" ht="15.75">
      <c r="A58" s="51" t="s">
        <v>74</v>
      </c>
      <c r="B58" s="11" t="s">
        <v>18</v>
      </c>
      <c r="C58" s="11" t="s">
        <v>58</v>
      </c>
      <c r="D58" s="118">
        <v>15</v>
      </c>
      <c r="E58" s="89">
        <v>60</v>
      </c>
      <c r="F58" s="59">
        <v>0.9</v>
      </c>
      <c r="G58" s="118">
        <v>15</v>
      </c>
      <c r="H58" s="89">
        <v>60</v>
      </c>
      <c r="I58" s="59">
        <v>0.9</v>
      </c>
      <c r="J58" s="118">
        <v>15</v>
      </c>
      <c r="K58" s="89">
        <v>60</v>
      </c>
      <c r="L58" s="59">
        <v>0.9</v>
      </c>
    </row>
    <row r="59" spans="1:12" s="6" customFormat="1" ht="15.75">
      <c r="A59" s="51" t="s">
        <v>75</v>
      </c>
      <c r="B59" s="11" t="s">
        <v>18</v>
      </c>
      <c r="C59" s="11" t="s">
        <v>58</v>
      </c>
      <c r="D59" s="118">
        <v>30</v>
      </c>
      <c r="E59" s="89">
        <v>20</v>
      </c>
      <c r="F59" s="59">
        <v>0.6</v>
      </c>
      <c r="G59" s="118">
        <v>30</v>
      </c>
      <c r="H59" s="89">
        <v>20</v>
      </c>
      <c r="I59" s="59">
        <v>0.6</v>
      </c>
      <c r="J59" s="118">
        <v>30</v>
      </c>
      <c r="K59" s="89">
        <v>20</v>
      </c>
      <c r="L59" s="59">
        <v>0.6</v>
      </c>
    </row>
    <row r="60" spans="1:12" s="6" customFormat="1" ht="15.75">
      <c r="A60" s="51" t="s">
        <v>76</v>
      </c>
      <c r="B60" s="11" t="s">
        <v>18</v>
      </c>
      <c r="C60" s="11" t="s">
        <v>58</v>
      </c>
      <c r="D60" s="118">
        <v>12</v>
      </c>
      <c r="E60" s="89">
        <v>30</v>
      </c>
      <c r="F60" s="59">
        <v>0.36</v>
      </c>
      <c r="G60" s="118">
        <v>12</v>
      </c>
      <c r="H60" s="89">
        <v>30</v>
      </c>
      <c r="I60" s="59">
        <v>0.36</v>
      </c>
      <c r="J60" s="118">
        <v>12</v>
      </c>
      <c r="K60" s="89">
        <v>30</v>
      </c>
      <c r="L60" s="59">
        <v>0.36</v>
      </c>
    </row>
    <row r="61" spans="1:12" s="6" customFormat="1" ht="15.75">
      <c r="A61" s="51" t="s">
        <v>77</v>
      </c>
      <c r="B61" s="11" t="s">
        <v>18</v>
      </c>
      <c r="C61" s="11" t="s">
        <v>58</v>
      </c>
      <c r="D61" s="118">
        <v>3</v>
      </c>
      <c r="E61" s="89">
        <v>215</v>
      </c>
      <c r="F61" s="59">
        <v>0.69</v>
      </c>
      <c r="G61" s="118">
        <v>3</v>
      </c>
      <c r="H61" s="89">
        <v>215</v>
      </c>
      <c r="I61" s="59">
        <v>0.69</v>
      </c>
      <c r="J61" s="118">
        <v>3</v>
      </c>
      <c r="K61" s="89">
        <v>215</v>
      </c>
      <c r="L61" s="59">
        <v>0.69</v>
      </c>
    </row>
    <row r="62" spans="1:12" s="6" customFormat="1" ht="15.75">
      <c r="A62" s="51" t="s">
        <v>78</v>
      </c>
      <c r="B62" s="11" t="s">
        <v>18</v>
      </c>
      <c r="C62" s="11" t="s">
        <v>58</v>
      </c>
      <c r="D62" s="118">
        <v>4</v>
      </c>
      <c r="E62" s="89">
        <v>135</v>
      </c>
      <c r="F62" s="59">
        <v>0.54</v>
      </c>
      <c r="G62" s="119">
        <v>6</v>
      </c>
      <c r="H62" s="100">
        <v>140</v>
      </c>
      <c r="I62" s="148">
        <v>0.84</v>
      </c>
      <c r="J62" s="119">
        <v>6</v>
      </c>
      <c r="K62" s="100">
        <v>140</v>
      </c>
      <c r="L62" s="148">
        <v>0.84</v>
      </c>
    </row>
    <row r="63" spans="1:12" s="6" customFormat="1" ht="15.75">
      <c r="A63" s="51" t="s">
        <v>79</v>
      </c>
      <c r="B63" s="11" t="s">
        <v>18</v>
      </c>
      <c r="C63" s="11" t="s">
        <v>59</v>
      </c>
      <c r="D63" s="89" t="s">
        <v>275</v>
      </c>
      <c r="E63" s="89">
        <v>300</v>
      </c>
      <c r="F63" s="59">
        <v>0.12</v>
      </c>
      <c r="G63" s="89" t="s">
        <v>275</v>
      </c>
      <c r="H63" s="89">
        <v>300</v>
      </c>
      <c r="I63" s="59">
        <v>0.12</v>
      </c>
      <c r="J63" s="89" t="s">
        <v>275</v>
      </c>
      <c r="K63" s="89">
        <v>300</v>
      </c>
      <c r="L63" s="59">
        <v>0.12</v>
      </c>
    </row>
    <row r="64" spans="1:12" s="6" customFormat="1" ht="15.75">
      <c r="A64" s="51" t="s">
        <v>80</v>
      </c>
      <c r="B64" s="11" t="s">
        <v>18</v>
      </c>
      <c r="C64" s="11" t="s">
        <v>59</v>
      </c>
      <c r="D64" s="118">
        <v>2</v>
      </c>
      <c r="E64" s="89">
        <v>140</v>
      </c>
      <c r="F64" s="59">
        <v>0.28</v>
      </c>
      <c r="G64" s="118">
        <v>2</v>
      </c>
      <c r="H64" s="89">
        <v>140</v>
      </c>
      <c r="I64" s="59">
        <v>0.28</v>
      </c>
      <c r="J64" s="118">
        <v>2</v>
      </c>
      <c r="K64" s="89">
        <v>140</v>
      </c>
      <c r="L64" s="59">
        <v>0.28</v>
      </c>
    </row>
    <row r="65" spans="1:12" s="6" customFormat="1" ht="15.75">
      <c r="A65" s="51" t="s">
        <v>81</v>
      </c>
      <c r="B65" s="11" t="s">
        <v>18</v>
      </c>
      <c r="C65" s="11" t="s">
        <v>59</v>
      </c>
      <c r="D65" s="118">
        <v>1</v>
      </c>
      <c r="E65" s="89">
        <v>200</v>
      </c>
      <c r="F65" s="59">
        <v>0.2</v>
      </c>
      <c r="G65" s="118">
        <v>1</v>
      </c>
      <c r="H65" s="89">
        <v>200</v>
      </c>
      <c r="I65" s="59">
        <v>0.2</v>
      </c>
      <c r="J65" s="118">
        <v>1</v>
      </c>
      <c r="K65" s="89">
        <v>200</v>
      </c>
      <c r="L65" s="59">
        <v>0.2</v>
      </c>
    </row>
    <row r="66" spans="1:12" s="6" customFormat="1" ht="15.75">
      <c r="A66" s="51" t="s">
        <v>82</v>
      </c>
      <c r="B66" s="11" t="s">
        <v>18</v>
      </c>
      <c r="C66" s="11" t="s">
        <v>59</v>
      </c>
      <c r="D66" s="118">
        <v>2</v>
      </c>
      <c r="E66" s="89">
        <v>90</v>
      </c>
      <c r="F66" s="59">
        <v>0.18</v>
      </c>
      <c r="G66" s="118">
        <v>2</v>
      </c>
      <c r="H66" s="89">
        <v>90</v>
      </c>
      <c r="I66" s="59">
        <v>0.18</v>
      </c>
      <c r="J66" s="118">
        <v>2</v>
      </c>
      <c r="K66" s="89">
        <v>90</v>
      </c>
      <c r="L66" s="59">
        <v>0.18</v>
      </c>
    </row>
    <row r="67" spans="1:12" s="6" customFormat="1" ht="15.75">
      <c r="A67" s="51" t="s">
        <v>83</v>
      </c>
      <c r="B67" s="11" t="s">
        <v>18</v>
      </c>
      <c r="C67" s="11" t="s">
        <v>59</v>
      </c>
      <c r="D67" s="118">
        <v>2</v>
      </c>
      <c r="E67" s="89">
        <v>80</v>
      </c>
      <c r="F67" s="59">
        <v>0.16</v>
      </c>
      <c r="G67" s="118">
        <v>2</v>
      </c>
      <c r="H67" s="89">
        <v>80</v>
      </c>
      <c r="I67" s="59">
        <v>0.16</v>
      </c>
      <c r="J67" s="118">
        <v>2</v>
      </c>
      <c r="K67" s="89">
        <v>80</v>
      </c>
      <c r="L67" s="59">
        <v>0.16</v>
      </c>
    </row>
    <row r="68" spans="1:12" s="6" customFormat="1" ht="15.75">
      <c r="A68" s="51" t="s">
        <v>84</v>
      </c>
      <c r="B68" s="11" t="s">
        <v>18</v>
      </c>
      <c r="C68" s="11" t="s">
        <v>58</v>
      </c>
      <c r="D68" s="118">
        <v>15</v>
      </c>
      <c r="E68" s="89">
        <v>6</v>
      </c>
      <c r="F68" s="59">
        <v>0.09</v>
      </c>
      <c r="G68" s="118">
        <v>15</v>
      </c>
      <c r="H68" s="89">
        <v>6</v>
      </c>
      <c r="I68" s="59">
        <v>0.09</v>
      </c>
      <c r="J68" s="118">
        <v>15</v>
      </c>
      <c r="K68" s="89">
        <v>6</v>
      </c>
      <c r="L68" s="59">
        <v>0.09</v>
      </c>
    </row>
    <row r="69" spans="1:12" s="6" customFormat="1" ht="15.75">
      <c r="A69" s="51" t="s">
        <v>85</v>
      </c>
      <c r="B69" s="11" t="s">
        <v>18</v>
      </c>
      <c r="C69" s="11"/>
      <c r="D69" s="89"/>
      <c r="E69" s="89"/>
      <c r="F69" s="59">
        <v>2.5</v>
      </c>
      <c r="G69" s="100"/>
      <c r="H69" s="100"/>
      <c r="I69" s="148">
        <v>2.5</v>
      </c>
      <c r="J69" s="100"/>
      <c r="K69" s="100"/>
      <c r="L69" s="148">
        <v>2.5</v>
      </c>
    </row>
    <row r="70" spans="1:12" s="6" customFormat="1" ht="15.75">
      <c r="A70" s="51" t="s">
        <v>50</v>
      </c>
      <c r="B70" s="11" t="s">
        <v>18</v>
      </c>
      <c r="C70" s="11" t="s">
        <v>258</v>
      </c>
      <c r="D70" s="89">
        <v>5.47</v>
      </c>
      <c r="E70" s="89">
        <v>27400</v>
      </c>
      <c r="F70" s="59">
        <v>150</v>
      </c>
      <c r="G70" s="100">
        <v>5.47</v>
      </c>
      <c r="H70" s="100">
        <v>27400</v>
      </c>
      <c r="I70" s="148">
        <v>108</v>
      </c>
      <c r="J70" s="100">
        <v>4.01</v>
      </c>
      <c r="K70" s="100">
        <v>27400</v>
      </c>
      <c r="L70" s="148">
        <v>110</v>
      </c>
    </row>
    <row r="71" spans="1:12" s="6" customFormat="1" ht="15.75">
      <c r="A71" s="51" t="s">
        <v>51</v>
      </c>
      <c r="B71" s="11" t="s">
        <v>18</v>
      </c>
      <c r="C71" s="11"/>
      <c r="D71" s="89"/>
      <c r="E71" s="89"/>
      <c r="F71" s="59">
        <v>3</v>
      </c>
      <c r="G71" s="100"/>
      <c r="H71" s="100"/>
      <c r="I71" s="148">
        <v>4</v>
      </c>
      <c r="J71" s="100"/>
      <c r="K71" s="100"/>
      <c r="L71" s="148">
        <v>4</v>
      </c>
    </row>
    <row r="72" spans="1:12" s="6" customFormat="1" ht="15.75">
      <c r="A72" s="51" t="s">
        <v>196</v>
      </c>
      <c r="B72" s="11" t="s">
        <v>18</v>
      </c>
      <c r="C72" s="11"/>
      <c r="D72" s="89"/>
      <c r="E72" s="89"/>
      <c r="F72" s="59">
        <v>12</v>
      </c>
      <c r="G72" s="100"/>
      <c r="H72" s="100"/>
      <c r="I72" s="148">
        <v>13</v>
      </c>
      <c r="J72" s="100"/>
      <c r="K72" s="100"/>
      <c r="L72" s="148">
        <v>13</v>
      </c>
    </row>
    <row r="73" spans="1:12" s="6" customFormat="1" ht="15.75">
      <c r="A73" s="7" t="s">
        <v>325</v>
      </c>
      <c r="B73" s="11"/>
      <c r="C73" s="11"/>
      <c r="D73" s="89"/>
      <c r="E73" s="89"/>
      <c r="F73" s="59">
        <f>SUM(F8:F72)</f>
        <v>748.8299999999999</v>
      </c>
      <c r="G73" s="100"/>
      <c r="H73" s="100"/>
      <c r="I73" s="148">
        <f>SUM(I8:I72)</f>
        <v>687.1999999999999</v>
      </c>
      <c r="J73" s="100"/>
      <c r="K73" s="100"/>
      <c r="L73" s="148">
        <f>SUM(L8:L72)</f>
        <v>709.3299999999998</v>
      </c>
    </row>
    <row r="74" spans="1:12" s="6" customFormat="1" ht="81" customHeight="1" hidden="1">
      <c r="A74" s="24"/>
      <c r="B74" s="11"/>
      <c r="C74" s="11"/>
      <c r="D74" s="89"/>
      <c r="E74" s="89"/>
      <c r="F74" s="136"/>
      <c r="G74" s="102"/>
      <c r="H74" s="102"/>
      <c r="I74" s="136"/>
      <c r="J74" s="109"/>
      <c r="K74" s="109"/>
      <c r="L74" s="136"/>
    </row>
    <row r="75" spans="1:12" s="6" customFormat="1" ht="15.75" hidden="1">
      <c r="A75" s="3"/>
      <c r="B75" s="11"/>
      <c r="C75" s="11"/>
      <c r="D75" s="89"/>
      <c r="E75" s="89"/>
      <c r="F75" s="135"/>
      <c r="G75" s="81"/>
      <c r="H75" s="101"/>
      <c r="I75" s="151"/>
      <c r="J75" s="101"/>
      <c r="K75" s="101"/>
      <c r="L75" s="151"/>
    </row>
    <row r="76" spans="1:12" s="6" customFormat="1" ht="20.25">
      <c r="A76" s="156" t="s">
        <v>52</v>
      </c>
      <c r="B76" s="25"/>
      <c r="C76" s="30"/>
      <c r="D76" s="90"/>
      <c r="E76" s="90"/>
      <c r="F76" s="137">
        <f>F77+F80+F83+F92+F95</f>
        <v>269.9</v>
      </c>
      <c r="G76" s="83">
        <f aca="true" t="shared" si="0" ref="G76:L76">G77+G80+G83+G92+G95</f>
        <v>0</v>
      </c>
      <c r="H76" s="83">
        <f t="shared" si="0"/>
        <v>0</v>
      </c>
      <c r="I76" s="137">
        <f t="shared" si="0"/>
        <v>325.79</v>
      </c>
      <c r="J76" s="83">
        <f t="shared" si="0"/>
        <v>0</v>
      </c>
      <c r="K76" s="83">
        <f t="shared" si="0"/>
        <v>0</v>
      </c>
      <c r="L76" s="137">
        <f t="shared" si="0"/>
        <v>333.69</v>
      </c>
    </row>
    <row r="77" spans="1:12" s="6" customFormat="1" ht="56.25">
      <c r="A77" s="154" t="s">
        <v>317</v>
      </c>
      <c r="B77" s="124"/>
      <c r="C77" s="125"/>
      <c r="D77" s="126"/>
      <c r="E77" s="126"/>
      <c r="F77" s="137">
        <v>13</v>
      </c>
      <c r="G77" s="83"/>
      <c r="H77" s="83"/>
      <c r="I77" s="137">
        <v>24.09</v>
      </c>
      <c r="J77" s="83"/>
      <c r="K77" s="83"/>
      <c r="L77" s="137">
        <v>24.69</v>
      </c>
    </row>
    <row r="78" spans="1:12" s="6" customFormat="1" ht="16.5" customHeight="1">
      <c r="A78" s="7" t="s">
        <v>66</v>
      </c>
      <c r="B78" s="44">
        <v>226</v>
      </c>
      <c r="C78" s="11"/>
      <c r="D78" s="89"/>
      <c r="E78" s="89"/>
      <c r="F78" s="135">
        <v>8</v>
      </c>
      <c r="G78" s="104"/>
      <c r="H78" s="104"/>
      <c r="I78" s="152">
        <v>10</v>
      </c>
      <c r="J78" s="104"/>
      <c r="K78" s="104"/>
      <c r="L78" s="152">
        <v>10</v>
      </c>
    </row>
    <row r="79" spans="1:12" ht="15.75">
      <c r="A79" s="7" t="s">
        <v>136</v>
      </c>
      <c r="B79" s="11" t="s">
        <v>137</v>
      </c>
      <c r="C79" s="11"/>
      <c r="D79" s="89"/>
      <c r="E79" s="89"/>
      <c r="F79" s="135">
        <v>5</v>
      </c>
      <c r="G79" s="104"/>
      <c r="H79" s="104"/>
      <c r="I79" s="152">
        <v>14.09</v>
      </c>
      <c r="J79" s="104"/>
      <c r="K79" s="104"/>
      <c r="L79" s="152">
        <v>14.69</v>
      </c>
    </row>
    <row r="80" spans="1:12" s="6" customFormat="1" ht="75">
      <c r="A80" s="156" t="s">
        <v>287</v>
      </c>
      <c r="B80" s="11"/>
      <c r="C80" s="11"/>
      <c r="D80" s="89"/>
      <c r="E80" s="89"/>
      <c r="F80" s="137">
        <f>F81+F82</f>
        <v>10.399999999999999</v>
      </c>
      <c r="G80" s="103"/>
      <c r="H80" s="103"/>
      <c r="I80" s="137">
        <f>I81+I82</f>
        <v>10.399999999999999</v>
      </c>
      <c r="J80" s="103"/>
      <c r="K80" s="103"/>
      <c r="L80" s="137">
        <f>L81+L82</f>
        <v>10.399999999999999</v>
      </c>
    </row>
    <row r="81" spans="1:12" s="6" customFormat="1" ht="18" customHeight="1">
      <c r="A81" s="7" t="s">
        <v>61</v>
      </c>
      <c r="B81" s="11" t="s">
        <v>10</v>
      </c>
      <c r="C81" s="11" t="s">
        <v>58</v>
      </c>
      <c r="D81" s="118">
        <v>309</v>
      </c>
      <c r="E81" s="89">
        <v>16.5</v>
      </c>
      <c r="F81" s="135">
        <v>5.1</v>
      </c>
      <c r="G81" s="118">
        <v>309</v>
      </c>
      <c r="H81" s="89">
        <v>16.5</v>
      </c>
      <c r="I81" s="135">
        <v>5.1</v>
      </c>
      <c r="J81" s="118">
        <v>309</v>
      </c>
      <c r="K81" s="89">
        <v>16.5</v>
      </c>
      <c r="L81" s="135">
        <v>5.1</v>
      </c>
    </row>
    <row r="82" spans="1:12" s="6" customFormat="1" ht="30.75" customHeight="1">
      <c r="A82" s="7" t="s">
        <v>62</v>
      </c>
      <c r="B82" s="11" t="s">
        <v>18</v>
      </c>
      <c r="C82" s="11" t="s">
        <v>59</v>
      </c>
      <c r="D82" s="120">
        <v>91</v>
      </c>
      <c r="E82" s="111">
        <v>58</v>
      </c>
      <c r="F82" s="135">
        <v>5.3</v>
      </c>
      <c r="G82" s="120">
        <v>91</v>
      </c>
      <c r="H82" s="111">
        <v>58</v>
      </c>
      <c r="I82" s="135">
        <v>5.3</v>
      </c>
      <c r="J82" s="120">
        <v>91</v>
      </c>
      <c r="K82" s="111">
        <v>58</v>
      </c>
      <c r="L82" s="135">
        <v>5.3</v>
      </c>
    </row>
    <row r="83" spans="1:12" ht="49.5" customHeight="1">
      <c r="A83" s="158" t="s">
        <v>93</v>
      </c>
      <c r="B83" s="11"/>
      <c r="C83" s="11"/>
      <c r="D83" s="89"/>
      <c r="E83" s="89"/>
      <c r="F83" s="138">
        <v>174</v>
      </c>
      <c r="G83" s="102"/>
      <c r="H83" s="102"/>
      <c r="I83" s="153">
        <v>184</v>
      </c>
      <c r="J83" s="102"/>
      <c r="K83" s="102"/>
      <c r="L83" s="153">
        <v>184</v>
      </c>
    </row>
    <row r="84" spans="1:12" ht="15.75">
      <c r="A84" s="160" t="s">
        <v>259</v>
      </c>
      <c r="B84" s="11" t="s">
        <v>16</v>
      </c>
      <c r="C84" s="11"/>
      <c r="D84" s="89"/>
      <c r="E84" s="89"/>
      <c r="F84" s="135">
        <v>8</v>
      </c>
      <c r="G84" s="104"/>
      <c r="H84" s="104"/>
      <c r="I84" s="152">
        <v>8</v>
      </c>
      <c r="J84" s="104"/>
      <c r="K84" s="104"/>
      <c r="L84" s="152">
        <v>8</v>
      </c>
    </row>
    <row r="85" spans="1:12" ht="15.75">
      <c r="A85" s="52" t="s">
        <v>260</v>
      </c>
      <c r="B85" s="11" t="s">
        <v>16</v>
      </c>
      <c r="C85" s="11"/>
      <c r="D85" s="89"/>
      <c r="E85" s="89"/>
      <c r="F85" s="135">
        <v>18</v>
      </c>
      <c r="G85" s="104"/>
      <c r="H85" s="104"/>
      <c r="I85" s="152">
        <v>18</v>
      </c>
      <c r="J85" s="104"/>
      <c r="K85" s="104"/>
      <c r="L85" s="152">
        <v>18</v>
      </c>
    </row>
    <row r="86" spans="1:12" ht="15.75">
      <c r="A86" s="159" t="s">
        <v>244</v>
      </c>
      <c r="B86" s="11" t="s">
        <v>16</v>
      </c>
      <c r="C86" s="11"/>
      <c r="D86" s="89"/>
      <c r="E86" s="89"/>
      <c r="F86" s="135">
        <v>60</v>
      </c>
      <c r="G86" s="104"/>
      <c r="H86" s="104"/>
      <c r="I86" s="152">
        <v>70</v>
      </c>
      <c r="J86" s="104"/>
      <c r="K86" s="104"/>
      <c r="L86" s="152">
        <v>70</v>
      </c>
    </row>
    <row r="87" spans="1:12" ht="15.75">
      <c r="A87" s="51" t="s">
        <v>245</v>
      </c>
      <c r="B87" s="11" t="s">
        <v>16</v>
      </c>
      <c r="C87" s="11"/>
      <c r="D87" s="89"/>
      <c r="E87" s="89"/>
      <c r="F87" s="135">
        <v>30</v>
      </c>
      <c r="G87" s="104"/>
      <c r="H87" s="104"/>
      <c r="I87" s="152">
        <v>30</v>
      </c>
      <c r="J87" s="104"/>
      <c r="K87" s="104"/>
      <c r="L87" s="152">
        <v>30</v>
      </c>
    </row>
    <row r="88" spans="1:12" ht="15.75">
      <c r="A88" s="51" t="s">
        <v>323</v>
      </c>
      <c r="B88" s="11" t="s">
        <v>326</v>
      </c>
      <c r="C88" s="11"/>
      <c r="D88" s="89"/>
      <c r="E88" s="89"/>
      <c r="F88" s="139">
        <v>10</v>
      </c>
      <c r="G88" s="104"/>
      <c r="H88" s="104"/>
      <c r="I88" s="152"/>
      <c r="J88" s="104"/>
      <c r="K88" s="104"/>
      <c r="L88" s="152"/>
    </row>
    <row r="89" spans="1:12" ht="15.75">
      <c r="A89" s="51" t="s">
        <v>246</v>
      </c>
      <c r="B89" s="14" t="s">
        <v>16</v>
      </c>
      <c r="C89" s="11"/>
      <c r="D89" s="89"/>
      <c r="E89" s="89"/>
      <c r="F89" s="139">
        <v>30</v>
      </c>
      <c r="G89" s="104"/>
      <c r="H89" s="104"/>
      <c r="I89" s="152">
        <v>40</v>
      </c>
      <c r="J89" s="104"/>
      <c r="K89" s="104"/>
      <c r="L89" s="152">
        <v>40</v>
      </c>
    </row>
    <row r="90" spans="1:12" ht="15.75">
      <c r="A90" s="51" t="s">
        <v>276</v>
      </c>
      <c r="B90" s="11" t="s">
        <v>17</v>
      </c>
      <c r="C90" s="11"/>
      <c r="D90" s="89"/>
      <c r="E90" s="89"/>
      <c r="F90" s="139">
        <v>14</v>
      </c>
      <c r="G90" s="104"/>
      <c r="H90" s="104"/>
      <c r="I90" s="152">
        <v>14</v>
      </c>
      <c r="J90" s="104"/>
      <c r="K90" s="104"/>
      <c r="L90" s="152">
        <v>14</v>
      </c>
    </row>
    <row r="91" spans="1:12" ht="15.75">
      <c r="A91" s="51" t="s">
        <v>277</v>
      </c>
      <c r="B91" s="11" t="s">
        <v>17</v>
      </c>
      <c r="C91" s="11"/>
      <c r="D91" s="89"/>
      <c r="E91" s="89"/>
      <c r="F91" s="139">
        <v>4</v>
      </c>
      <c r="G91" s="104"/>
      <c r="H91" s="104"/>
      <c r="I91" s="152">
        <v>4</v>
      </c>
      <c r="J91" s="104"/>
      <c r="K91" s="104"/>
      <c r="L91" s="152">
        <v>4</v>
      </c>
    </row>
    <row r="92" spans="1:12" ht="38.25" thickBot="1">
      <c r="A92" s="154" t="s">
        <v>289</v>
      </c>
      <c r="B92" s="5"/>
      <c r="C92" s="5"/>
      <c r="D92" s="91"/>
      <c r="E92" s="92"/>
      <c r="F92" s="140">
        <f>F93+F94</f>
        <v>67.5</v>
      </c>
      <c r="G92" s="102"/>
      <c r="H92" s="102"/>
      <c r="I92" s="153">
        <f>I93+I94</f>
        <v>75.3</v>
      </c>
      <c r="J92" s="102"/>
      <c r="K92" s="102"/>
      <c r="L92" s="153">
        <f>L93+L94</f>
        <v>82.6</v>
      </c>
    </row>
    <row r="93" spans="1:12" ht="17.25" customHeight="1" thickBot="1">
      <c r="A93" s="161" t="s">
        <v>166</v>
      </c>
      <c r="B93" s="11" t="s">
        <v>137</v>
      </c>
      <c r="C93" s="11"/>
      <c r="D93" s="93"/>
      <c r="E93" s="89"/>
      <c r="F93" s="139">
        <v>2</v>
      </c>
      <c r="G93" s="104"/>
      <c r="H93" s="104"/>
      <c r="I93" s="152">
        <v>2</v>
      </c>
      <c r="J93" s="104"/>
      <c r="K93" s="104"/>
      <c r="L93" s="152">
        <v>2</v>
      </c>
    </row>
    <row r="94" spans="1:12" ht="15.75">
      <c r="A94" s="7" t="s">
        <v>327</v>
      </c>
      <c r="B94" s="11" t="s">
        <v>13</v>
      </c>
      <c r="C94" s="11" t="s">
        <v>130</v>
      </c>
      <c r="D94" s="93">
        <v>35.8</v>
      </c>
      <c r="E94" s="89">
        <v>1829.61</v>
      </c>
      <c r="F94" s="139">
        <v>65.5</v>
      </c>
      <c r="G94" s="104">
        <v>35.8</v>
      </c>
      <c r="H94" s="104">
        <v>2050</v>
      </c>
      <c r="I94" s="152">
        <v>73.3</v>
      </c>
      <c r="J94" s="104">
        <v>35.8</v>
      </c>
      <c r="K94" s="104">
        <v>2255</v>
      </c>
      <c r="L94" s="152">
        <v>80.6</v>
      </c>
    </row>
    <row r="95" spans="1:12" ht="31.5">
      <c r="A95" s="158" t="s">
        <v>288</v>
      </c>
      <c r="B95" s="11"/>
      <c r="C95" s="11"/>
      <c r="D95" s="93"/>
      <c r="E95" s="89"/>
      <c r="F95" s="140">
        <v>5</v>
      </c>
      <c r="G95" s="102"/>
      <c r="H95" s="102"/>
      <c r="I95" s="153">
        <f>SUM(I96)</f>
        <v>32</v>
      </c>
      <c r="J95" s="102"/>
      <c r="K95" s="102"/>
      <c r="L95" s="153">
        <v>32</v>
      </c>
    </row>
    <row r="96" spans="1:12" ht="15.75">
      <c r="A96" s="7" t="s">
        <v>278</v>
      </c>
      <c r="B96" s="11" t="s">
        <v>16</v>
      </c>
      <c r="C96" s="11"/>
      <c r="D96" s="93"/>
      <c r="E96" s="89"/>
      <c r="F96" s="139">
        <v>5</v>
      </c>
      <c r="G96" s="104"/>
      <c r="H96" s="104"/>
      <c r="I96" s="152">
        <v>32</v>
      </c>
      <c r="J96" s="104"/>
      <c r="K96" s="104"/>
      <c r="L96" s="152">
        <v>32</v>
      </c>
    </row>
    <row r="97" spans="1:12" ht="39.75" customHeight="1">
      <c r="A97" s="154" t="s">
        <v>19</v>
      </c>
      <c r="B97" s="27"/>
      <c r="C97" s="17"/>
      <c r="D97" s="94"/>
      <c r="E97" s="94"/>
      <c r="F97" s="137">
        <f>SUM(F99:F107)</f>
        <v>72</v>
      </c>
      <c r="G97" s="103"/>
      <c r="H97" s="103"/>
      <c r="I97" s="137">
        <f>SUM(I99:I107)</f>
        <v>72</v>
      </c>
      <c r="J97" s="103"/>
      <c r="K97" s="103"/>
      <c r="L97" s="137">
        <f>SUM(L99:L107)</f>
        <v>72</v>
      </c>
    </row>
    <row r="98" spans="1:12" ht="53.25" customHeight="1">
      <c r="A98" s="158" t="s">
        <v>290</v>
      </c>
      <c r="B98" s="122"/>
      <c r="C98" s="17"/>
      <c r="D98" s="94"/>
      <c r="E98" s="94"/>
      <c r="F98" s="141">
        <v>72</v>
      </c>
      <c r="G98" s="128"/>
      <c r="H98" s="128"/>
      <c r="I98" s="141">
        <v>72</v>
      </c>
      <c r="J98" s="128"/>
      <c r="K98" s="128"/>
      <c r="L98" s="141">
        <v>72</v>
      </c>
    </row>
    <row r="99" spans="1:12" ht="15" customHeight="1">
      <c r="A99" s="51" t="s">
        <v>100</v>
      </c>
      <c r="B99" s="11" t="s">
        <v>14</v>
      </c>
      <c r="C99" s="11"/>
      <c r="D99" s="89"/>
      <c r="E99" s="89"/>
      <c r="F99" s="135">
        <v>4</v>
      </c>
      <c r="G99" s="104"/>
      <c r="H99" s="104"/>
      <c r="I99" s="152">
        <v>4</v>
      </c>
      <c r="J99" s="104"/>
      <c r="K99" s="104"/>
      <c r="L99" s="152">
        <v>4</v>
      </c>
    </row>
    <row r="100" spans="1:12" ht="15" customHeight="1">
      <c r="A100" s="51" t="s">
        <v>101</v>
      </c>
      <c r="B100" s="11" t="s">
        <v>14</v>
      </c>
      <c r="C100" s="11"/>
      <c r="D100" s="89"/>
      <c r="E100" s="89"/>
      <c r="F100" s="135">
        <v>10</v>
      </c>
      <c r="G100" s="104"/>
      <c r="H100" s="104"/>
      <c r="I100" s="152">
        <v>10</v>
      </c>
      <c r="J100" s="104"/>
      <c r="K100" s="104"/>
      <c r="L100" s="152">
        <v>10</v>
      </c>
    </row>
    <row r="101" spans="1:12" ht="33" customHeight="1">
      <c r="A101" s="51" t="s">
        <v>247</v>
      </c>
      <c r="B101" s="11" t="s">
        <v>14</v>
      </c>
      <c r="C101" s="11"/>
      <c r="D101" s="89"/>
      <c r="E101" s="89"/>
      <c r="F101" s="135">
        <v>15</v>
      </c>
      <c r="G101" s="104"/>
      <c r="H101" s="104"/>
      <c r="I101" s="152">
        <v>15</v>
      </c>
      <c r="J101" s="104"/>
      <c r="K101" s="104"/>
      <c r="L101" s="152">
        <v>15</v>
      </c>
    </row>
    <row r="102" spans="1:12" ht="15" customHeight="1">
      <c r="A102" s="51" t="s">
        <v>69</v>
      </c>
      <c r="B102" s="11" t="s">
        <v>16</v>
      </c>
      <c r="C102" s="11"/>
      <c r="D102" s="89"/>
      <c r="E102" s="89"/>
      <c r="F102" s="59">
        <v>2.5</v>
      </c>
      <c r="G102" s="100"/>
      <c r="H102" s="100"/>
      <c r="I102" s="148">
        <v>2.5</v>
      </c>
      <c r="J102" s="100"/>
      <c r="K102" s="100"/>
      <c r="L102" s="148">
        <v>2.5</v>
      </c>
    </row>
    <row r="103" spans="1:12" ht="15" customHeight="1">
      <c r="A103" s="51" t="s">
        <v>103</v>
      </c>
      <c r="B103" s="11" t="s">
        <v>16</v>
      </c>
      <c r="C103" s="11"/>
      <c r="D103" s="89"/>
      <c r="E103" s="89"/>
      <c r="F103" s="59">
        <v>7</v>
      </c>
      <c r="G103" s="100"/>
      <c r="H103" s="100"/>
      <c r="I103" s="148">
        <v>7</v>
      </c>
      <c r="J103" s="100"/>
      <c r="K103" s="100"/>
      <c r="L103" s="148">
        <v>7</v>
      </c>
    </row>
    <row r="104" spans="1:12" ht="15" customHeight="1">
      <c r="A104" s="51" t="s">
        <v>279</v>
      </c>
      <c r="B104" s="11" t="s">
        <v>17</v>
      </c>
      <c r="C104" s="11" t="s">
        <v>58</v>
      </c>
      <c r="D104" s="89">
        <v>2</v>
      </c>
      <c r="E104" s="89">
        <v>9</v>
      </c>
      <c r="F104" s="59">
        <v>18</v>
      </c>
      <c r="G104" s="89">
        <v>2</v>
      </c>
      <c r="H104" s="89">
        <v>9</v>
      </c>
      <c r="I104" s="148">
        <v>18</v>
      </c>
      <c r="J104" s="89">
        <v>2</v>
      </c>
      <c r="K104" s="89">
        <v>9</v>
      </c>
      <c r="L104" s="148">
        <v>18</v>
      </c>
    </row>
    <row r="105" spans="1:12" ht="15" customHeight="1">
      <c r="A105" s="51" t="s">
        <v>67</v>
      </c>
      <c r="B105" s="11" t="s">
        <v>17</v>
      </c>
      <c r="C105" s="11" t="s">
        <v>58</v>
      </c>
      <c r="D105" s="89">
        <v>1</v>
      </c>
      <c r="E105" s="89">
        <v>5</v>
      </c>
      <c r="F105" s="59">
        <v>5</v>
      </c>
      <c r="G105" s="89">
        <v>1</v>
      </c>
      <c r="H105" s="89">
        <v>5</v>
      </c>
      <c r="I105" s="148">
        <v>5</v>
      </c>
      <c r="J105" s="89">
        <v>1</v>
      </c>
      <c r="K105" s="89">
        <v>5</v>
      </c>
      <c r="L105" s="148">
        <v>5</v>
      </c>
    </row>
    <row r="106" spans="1:12" ht="15" customHeight="1">
      <c r="A106" s="51" t="s">
        <v>104</v>
      </c>
      <c r="B106" s="11" t="s">
        <v>17</v>
      </c>
      <c r="C106" s="11" t="s">
        <v>58</v>
      </c>
      <c r="D106" s="89">
        <v>5</v>
      </c>
      <c r="E106" s="89">
        <v>0.1</v>
      </c>
      <c r="F106" s="59">
        <v>0.5</v>
      </c>
      <c r="G106" s="89">
        <v>5</v>
      </c>
      <c r="H106" s="89">
        <v>0.1</v>
      </c>
      <c r="I106" s="59">
        <v>0.5</v>
      </c>
      <c r="J106" s="89">
        <v>5</v>
      </c>
      <c r="K106" s="89">
        <v>0.1</v>
      </c>
      <c r="L106" s="59">
        <v>0.5</v>
      </c>
    </row>
    <row r="107" spans="1:12" ht="15" customHeight="1">
      <c r="A107" s="7" t="s">
        <v>280</v>
      </c>
      <c r="B107" s="11" t="s">
        <v>18</v>
      </c>
      <c r="C107" s="11" t="s">
        <v>58</v>
      </c>
      <c r="D107" s="89">
        <v>3</v>
      </c>
      <c r="E107" s="89">
        <v>3333.33</v>
      </c>
      <c r="F107" s="59">
        <v>10</v>
      </c>
      <c r="G107" s="89">
        <v>3</v>
      </c>
      <c r="H107" s="89">
        <v>3333.33</v>
      </c>
      <c r="I107" s="59">
        <v>10</v>
      </c>
      <c r="J107" s="89">
        <v>3</v>
      </c>
      <c r="K107" s="89">
        <v>3333.33</v>
      </c>
      <c r="L107" s="59">
        <v>10</v>
      </c>
    </row>
    <row r="108" spans="1:12" ht="21" customHeight="1">
      <c r="A108" s="154" t="s">
        <v>1</v>
      </c>
      <c r="B108" s="28"/>
      <c r="C108" s="29"/>
      <c r="D108" s="95"/>
      <c r="E108" s="95"/>
      <c r="F108" s="142">
        <f>SUM(F109)</f>
        <v>5</v>
      </c>
      <c r="G108" s="84"/>
      <c r="H108" s="84"/>
      <c r="I108" s="142">
        <f>SUM(I109)</f>
        <v>5</v>
      </c>
      <c r="J108" s="84"/>
      <c r="K108" s="84"/>
      <c r="L108" s="142">
        <f>SUM(L109)</f>
        <v>5</v>
      </c>
    </row>
    <row r="109" spans="1:12" ht="48.75" customHeight="1">
      <c r="A109" s="154" t="s">
        <v>282</v>
      </c>
      <c r="B109" s="113"/>
      <c r="C109" s="29"/>
      <c r="D109" s="95"/>
      <c r="E109" s="95"/>
      <c r="F109" s="141">
        <f>SUM(F110)</f>
        <v>5</v>
      </c>
      <c r="G109" s="127"/>
      <c r="H109" s="127"/>
      <c r="I109" s="141">
        <f>SUM(I110)</f>
        <v>5</v>
      </c>
      <c r="J109" s="127"/>
      <c r="K109" s="127"/>
      <c r="L109" s="141">
        <f>SUM(L110)</f>
        <v>5</v>
      </c>
    </row>
    <row r="110" spans="1:12" ht="21" customHeight="1">
      <c r="A110" s="7" t="s">
        <v>281</v>
      </c>
      <c r="B110" s="11" t="s">
        <v>16</v>
      </c>
      <c r="C110" s="29"/>
      <c r="D110" s="95"/>
      <c r="E110" s="95"/>
      <c r="F110" s="34">
        <v>5</v>
      </c>
      <c r="G110" s="84"/>
      <c r="H110" s="84"/>
      <c r="I110" s="34">
        <v>5</v>
      </c>
      <c r="J110" s="84"/>
      <c r="K110" s="84"/>
      <c r="L110" s="34">
        <v>5</v>
      </c>
    </row>
    <row r="111" spans="1:12" ht="31.5" hidden="1">
      <c r="A111" s="3" t="s">
        <v>248</v>
      </c>
      <c r="B111" s="11" t="s">
        <v>16</v>
      </c>
      <c r="C111" s="11"/>
      <c r="D111" s="89"/>
      <c r="E111" s="89" t="s">
        <v>322</v>
      </c>
      <c r="F111" s="135"/>
      <c r="G111" s="104"/>
      <c r="H111" s="104"/>
      <c r="I111" s="152"/>
      <c r="J111" s="104"/>
      <c r="K111" s="104"/>
      <c r="L111" s="152"/>
    </row>
    <row r="112" spans="1:12" ht="75" hidden="1">
      <c r="A112" s="121" t="s">
        <v>266</v>
      </c>
      <c r="B112" s="11"/>
      <c r="C112" s="11"/>
      <c r="D112" s="89"/>
      <c r="E112" s="89"/>
      <c r="F112" s="135"/>
      <c r="G112" s="104"/>
      <c r="H112" s="104"/>
      <c r="I112" s="152"/>
      <c r="J112" s="104"/>
      <c r="K112" s="104"/>
      <c r="L112" s="152"/>
    </row>
    <row r="113" spans="1:12" ht="15.75" hidden="1">
      <c r="A113" s="114" t="s">
        <v>267</v>
      </c>
      <c r="B113" s="11" t="s">
        <v>16</v>
      </c>
      <c r="C113" s="11"/>
      <c r="D113" s="89"/>
      <c r="E113" s="89"/>
      <c r="F113" s="135"/>
      <c r="G113" s="104"/>
      <c r="H113" s="104"/>
      <c r="I113" s="152"/>
      <c r="J113" s="104"/>
      <c r="K113" s="104"/>
      <c r="L113" s="152"/>
    </row>
    <row r="114" spans="1:12" s="6" customFormat="1" ht="18.75" customHeight="1">
      <c r="A114" s="154" t="s">
        <v>3</v>
      </c>
      <c r="B114" s="28"/>
      <c r="C114" s="29"/>
      <c r="D114" s="95"/>
      <c r="E114" s="95"/>
      <c r="F114" s="142">
        <f>F115+F119+F138</f>
        <v>4120.8</v>
      </c>
      <c r="G114" s="84">
        <f aca="true" t="shared" si="1" ref="G114:L114">G115+G119+G138</f>
        <v>0</v>
      </c>
      <c r="H114" s="84">
        <f t="shared" si="1"/>
        <v>0</v>
      </c>
      <c r="I114" s="142">
        <f t="shared" si="1"/>
        <v>3892.89</v>
      </c>
      <c r="J114" s="84">
        <f t="shared" si="1"/>
        <v>0</v>
      </c>
      <c r="K114" s="84">
        <f t="shared" si="1"/>
        <v>0</v>
      </c>
      <c r="L114" s="142">
        <f t="shared" si="1"/>
        <v>3838.73</v>
      </c>
    </row>
    <row r="115" spans="1:12" s="6" customFormat="1" ht="18.75" customHeight="1">
      <c r="A115" s="154" t="s">
        <v>4</v>
      </c>
      <c r="B115" s="113"/>
      <c r="C115" s="29"/>
      <c r="D115" s="95"/>
      <c r="E115" s="95"/>
      <c r="F115" s="142">
        <f>F116+F117+F118</f>
        <v>154</v>
      </c>
      <c r="G115" s="84"/>
      <c r="H115" s="84"/>
      <c r="I115" s="142">
        <f>I116+I117+I118</f>
        <v>267</v>
      </c>
      <c r="J115" s="84"/>
      <c r="K115" s="84"/>
      <c r="L115" s="142">
        <f>L116+L117+L118</f>
        <v>267</v>
      </c>
    </row>
    <row r="116" spans="1:12" ht="16.5" customHeight="1">
      <c r="A116" s="55" t="s">
        <v>186</v>
      </c>
      <c r="B116" s="11" t="s">
        <v>14</v>
      </c>
      <c r="C116" s="11"/>
      <c r="D116" s="89"/>
      <c r="E116" s="89"/>
      <c r="F116" s="135">
        <v>150</v>
      </c>
      <c r="G116" s="104"/>
      <c r="H116" s="104"/>
      <c r="I116" s="152">
        <v>263</v>
      </c>
      <c r="J116" s="104"/>
      <c r="K116" s="104"/>
      <c r="L116" s="152">
        <v>263</v>
      </c>
    </row>
    <row r="117" spans="1:12" ht="15.75">
      <c r="A117" s="51" t="s">
        <v>106</v>
      </c>
      <c r="B117" s="11" t="s">
        <v>16</v>
      </c>
      <c r="C117" s="11"/>
      <c r="D117" s="89"/>
      <c r="E117" s="89"/>
      <c r="F117" s="135">
        <v>2</v>
      </c>
      <c r="G117" s="104"/>
      <c r="H117" s="104"/>
      <c r="I117" s="152">
        <v>2</v>
      </c>
      <c r="J117" s="104"/>
      <c r="K117" s="104"/>
      <c r="L117" s="152">
        <v>2</v>
      </c>
    </row>
    <row r="118" spans="1:12" ht="15.75">
      <c r="A118" s="51" t="s">
        <v>249</v>
      </c>
      <c r="B118" s="11" t="s">
        <v>16</v>
      </c>
      <c r="C118" s="11"/>
      <c r="D118" s="89"/>
      <c r="E118" s="89"/>
      <c r="F118" s="135">
        <v>2</v>
      </c>
      <c r="G118" s="104"/>
      <c r="H118" s="104"/>
      <c r="I118" s="152">
        <v>2</v>
      </c>
      <c r="J118" s="104"/>
      <c r="K118" s="104"/>
      <c r="L118" s="152">
        <v>2</v>
      </c>
    </row>
    <row r="119" spans="1:12" ht="18.75">
      <c r="A119" s="156" t="s">
        <v>5</v>
      </c>
      <c r="B119" s="16"/>
      <c r="C119" s="45"/>
      <c r="D119" s="96"/>
      <c r="E119" s="96"/>
      <c r="F119" s="143">
        <f>F120+F129+F131+F134+F136</f>
        <v>2206.71</v>
      </c>
      <c r="G119" s="85">
        <f aca="true" t="shared" si="2" ref="G119:L119">G120+G129+G131+G134+G136</f>
        <v>0</v>
      </c>
      <c r="H119" s="85">
        <f t="shared" si="2"/>
        <v>0</v>
      </c>
      <c r="I119" s="143">
        <f t="shared" si="2"/>
        <v>1738.75</v>
      </c>
      <c r="J119" s="85">
        <f t="shared" si="2"/>
        <v>0</v>
      </c>
      <c r="K119" s="85">
        <f t="shared" si="2"/>
        <v>0</v>
      </c>
      <c r="L119" s="143">
        <f t="shared" si="2"/>
        <v>1577.21</v>
      </c>
    </row>
    <row r="120" spans="1:12" ht="18.75">
      <c r="A120" s="156" t="s">
        <v>318</v>
      </c>
      <c r="B120" s="129"/>
      <c r="C120" s="14"/>
      <c r="D120" s="97"/>
      <c r="E120" s="97"/>
      <c r="F120" s="143">
        <f>SUM(F121+F122+F123+F124+F125+F126+F127+F128)</f>
        <v>1048.31</v>
      </c>
      <c r="G120" s="85">
        <f aca="true" t="shared" si="3" ref="G120:L120">SUM(G121+G122+G123+G124+G125+G126+G127+G128)</f>
        <v>0</v>
      </c>
      <c r="H120" s="85">
        <f t="shared" si="3"/>
        <v>0</v>
      </c>
      <c r="I120" s="143">
        <f t="shared" si="3"/>
        <v>605.35</v>
      </c>
      <c r="J120" s="85">
        <f t="shared" si="3"/>
        <v>0</v>
      </c>
      <c r="K120" s="85">
        <f t="shared" si="3"/>
        <v>0</v>
      </c>
      <c r="L120" s="143">
        <f t="shared" si="3"/>
        <v>569.5699999999999</v>
      </c>
    </row>
    <row r="121" spans="1:12" ht="17.25" customHeight="1">
      <c r="A121" s="51" t="s">
        <v>53</v>
      </c>
      <c r="B121" s="44">
        <v>225</v>
      </c>
      <c r="C121" s="14"/>
      <c r="D121" s="97"/>
      <c r="E121" s="97"/>
      <c r="F121" s="135">
        <v>80</v>
      </c>
      <c r="G121" s="104"/>
      <c r="H121" s="104"/>
      <c r="I121" s="152">
        <v>80</v>
      </c>
      <c r="J121" s="104"/>
      <c r="K121" s="104"/>
      <c r="L121" s="152">
        <v>80</v>
      </c>
    </row>
    <row r="122" spans="1:12" ht="17.25" customHeight="1">
      <c r="A122" s="51" t="s">
        <v>283</v>
      </c>
      <c r="B122" s="44">
        <v>225</v>
      </c>
      <c r="C122" s="14"/>
      <c r="D122" s="97"/>
      <c r="E122" s="97"/>
      <c r="F122" s="135">
        <v>55</v>
      </c>
      <c r="G122" s="104"/>
      <c r="H122" s="104"/>
      <c r="I122" s="152">
        <v>55</v>
      </c>
      <c r="J122" s="104"/>
      <c r="K122" s="104"/>
      <c r="L122" s="152">
        <v>55</v>
      </c>
    </row>
    <row r="123" spans="1:12" ht="17.25" customHeight="1">
      <c r="A123" s="51" t="s">
        <v>284</v>
      </c>
      <c r="B123" s="44">
        <v>225</v>
      </c>
      <c r="C123" s="14"/>
      <c r="D123" s="97"/>
      <c r="E123" s="97"/>
      <c r="F123" s="135">
        <v>18</v>
      </c>
      <c r="G123" s="104"/>
      <c r="H123" s="104"/>
      <c r="I123" s="152">
        <v>18</v>
      </c>
      <c r="J123" s="104"/>
      <c r="K123" s="104"/>
      <c r="L123" s="152">
        <v>18</v>
      </c>
    </row>
    <row r="124" spans="1:12" ht="15.75">
      <c r="A124" s="51" t="s">
        <v>106</v>
      </c>
      <c r="B124" s="11" t="s">
        <v>16</v>
      </c>
      <c r="C124" s="11"/>
      <c r="D124" s="89"/>
      <c r="E124" s="89"/>
      <c r="F124" s="135">
        <v>3.11</v>
      </c>
      <c r="G124" s="104"/>
      <c r="H124" s="104"/>
      <c r="I124" s="152">
        <v>4.05</v>
      </c>
      <c r="J124" s="104"/>
      <c r="K124" s="104"/>
      <c r="L124" s="152">
        <v>4.05</v>
      </c>
    </row>
    <row r="125" spans="1:12" ht="15.75">
      <c r="A125" s="51" t="s">
        <v>108</v>
      </c>
      <c r="B125" s="11" t="s">
        <v>16</v>
      </c>
      <c r="C125" s="11"/>
      <c r="D125" s="89"/>
      <c r="E125" s="89"/>
      <c r="F125" s="135">
        <v>3</v>
      </c>
      <c r="G125" s="104"/>
      <c r="H125" s="104"/>
      <c r="I125" s="152">
        <v>3</v>
      </c>
      <c r="J125" s="104"/>
      <c r="K125" s="104"/>
      <c r="L125" s="152">
        <v>3</v>
      </c>
    </row>
    <row r="126" spans="1:12" ht="15.75">
      <c r="A126" s="51" t="s">
        <v>109</v>
      </c>
      <c r="B126" s="11" t="s">
        <v>17</v>
      </c>
      <c r="C126" s="11"/>
      <c r="D126" s="89"/>
      <c r="E126" s="89"/>
      <c r="F126" s="135">
        <v>383.2</v>
      </c>
      <c r="G126" s="104"/>
      <c r="H126" s="104"/>
      <c r="I126" s="152">
        <v>445.3</v>
      </c>
      <c r="J126" s="104"/>
      <c r="K126" s="104"/>
      <c r="L126" s="152">
        <v>409.52</v>
      </c>
    </row>
    <row r="127" spans="1:12" ht="31.5">
      <c r="A127" s="7" t="s">
        <v>251</v>
      </c>
      <c r="B127" s="11" t="s">
        <v>17</v>
      </c>
      <c r="C127" s="11"/>
      <c r="D127" s="89"/>
      <c r="E127" s="89"/>
      <c r="F127" s="135">
        <v>380</v>
      </c>
      <c r="G127" s="104"/>
      <c r="H127" s="104"/>
      <c r="I127" s="152">
        <v>0</v>
      </c>
      <c r="J127" s="104"/>
      <c r="K127" s="104"/>
      <c r="L127" s="152">
        <v>0</v>
      </c>
    </row>
    <row r="128" spans="1:12" ht="47.25">
      <c r="A128" s="7" t="s">
        <v>252</v>
      </c>
      <c r="B128" s="11" t="s">
        <v>18</v>
      </c>
      <c r="C128" s="11"/>
      <c r="D128" s="89"/>
      <c r="E128" s="89"/>
      <c r="F128" s="135">
        <v>126</v>
      </c>
      <c r="G128" s="104"/>
      <c r="H128" s="104"/>
      <c r="I128" s="152">
        <v>0</v>
      </c>
      <c r="J128" s="104"/>
      <c r="K128" s="104"/>
      <c r="L128" s="152">
        <v>0</v>
      </c>
    </row>
    <row r="129" spans="1:12" ht="63" hidden="1">
      <c r="A129" s="43" t="s">
        <v>319</v>
      </c>
      <c r="B129" s="11"/>
      <c r="C129" s="11"/>
      <c r="D129" s="89"/>
      <c r="E129" s="89"/>
      <c r="F129" s="138">
        <v>0</v>
      </c>
      <c r="G129" s="102"/>
      <c r="H129" s="102"/>
      <c r="I129" s="138">
        <v>0</v>
      </c>
      <c r="J129" s="102"/>
      <c r="K129" s="102"/>
      <c r="L129" s="138">
        <v>0</v>
      </c>
    </row>
    <row r="130" spans="1:12" ht="31.5" hidden="1">
      <c r="A130" s="43" t="s">
        <v>320</v>
      </c>
      <c r="B130" s="11" t="s">
        <v>16</v>
      </c>
      <c r="C130" s="11"/>
      <c r="D130" s="89"/>
      <c r="E130" s="89"/>
      <c r="F130" s="135">
        <v>0</v>
      </c>
      <c r="G130" s="104"/>
      <c r="H130" s="104"/>
      <c r="I130" s="135">
        <v>0</v>
      </c>
      <c r="J130" s="104"/>
      <c r="K130" s="104"/>
      <c r="L130" s="135">
        <v>0</v>
      </c>
    </row>
    <row r="131" spans="1:12" ht="47.25">
      <c r="A131" s="158" t="s">
        <v>291</v>
      </c>
      <c r="B131" s="11"/>
      <c r="C131" s="11"/>
      <c r="D131" s="89"/>
      <c r="E131" s="89"/>
      <c r="F131" s="138">
        <v>708.4</v>
      </c>
      <c r="G131" s="102"/>
      <c r="H131" s="102"/>
      <c r="I131" s="138">
        <v>708.4</v>
      </c>
      <c r="J131" s="102"/>
      <c r="K131" s="102"/>
      <c r="L131" s="153">
        <v>582.64</v>
      </c>
    </row>
    <row r="132" spans="1:12" ht="15.75">
      <c r="A132" s="7" t="s">
        <v>261</v>
      </c>
      <c r="B132" s="11" t="s">
        <v>14</v>
      </c>
      <c r="C132" s="11"/>
      <c r="D132" s="89"/>
      <c r="E132" s="89"/>
      <c r="F132" s="135">
        <v>708.4</v>
      </c>
      <c r="G132" s="104"/>
      <c r="H132" s="104"/>
      <c r="I132" s="152">
        <v>708.4</v>
      </c>
      <c r="J132" s="104"/>
      <c r="K132" s="104"/>
      <c r="L132" s="152">
        <v>582.64</v>
      </c>
    </row>
    <row r="133" spans="1:12" ht="15.75">
      <c r="A133" s="7" t="s">
        <v>262</v>
      </c>
      <c r="B133" s="11"/>
      <c r="C133" s="11"/>
      <c r="D133" s="89"/>
      <c r="E133" s="89"/>
      <c r="F133" s="135"/>
      <c r="G133" s="104"/>
      <c r="H133" s="104"/>
      <c r="I133" s="152"/>
      <c r="J133" s="104"/>
      <c r="K133" s="104"/>
      <c r="L133" s="152">
        <v>416.18</v>
      </c>
    </row>
    <row r="134" spans="1:12" ht="63">
      <c r="A134" s="158" t="s">
        <v>250</v>
      </c>
      <c r="B134" s="11"/>
      <c r="C134" s="11"/>
      <c r="D134" s="89"/>
      <c r="E134" s="89"/>
      <c r="F134" s="138">
        <v>425</v>
      </c>
      <c r="G134" s="102"/>
      <c r="H134" s="102"/>
      <c r="I134" s="138">
        <v>425</v>
      </c>
      <c r="J134" s="102"/>
      <c r="K134" s="102"/>
      <c r="L134" s="138">
        <v>425</v>
      </c>
    </row>
    <row r="135" spans="1:12" ht="25.5" customHeight="1">
      <c r="A135" s="7" t="s">
        <v>285</v>
      </c>
      <c r="B135" s="11" t="s">
        <v>18</v>
      </c>
      <c r="C135" s="11" t="s">
        <v>328</v>
      </c>
      <c r="D135" s="89">
        <v>1250</v>
      </c>
      <c r="E135" s="89">
        <v>340</v>
      </c>
      <c r="F135" s="135">
        <v>425</v>
      </c>
      <c r="G135" s="89">
        <v>1250</v>
      </c>
      <c r="H135" s="89">
        <v>340</v>
      </c>
      <c r="I135" s="135">
        <v>425</v>
      </c>
      <c r="J135" s="89">
        <v>1250</v>
      </c>
      <c r="K135" s="89">
        <v>340</v>
      </c>
      <c r="L135" s="135">
        <v>425</v>
      </c>
    </row>
    <row r="136" spans="1:12" ht="43.5" customHeight="1">
      <c r="A136" s="158" t="s">
        <v>292</v>
      </c>
      <c r="B136" s="11"/>
      <c r="C136" s="11"/>
      <c r="D136" s="89"/>
      <c r="E136" s="89"/>
      <c r="F136" s="138">
        <v>25</v>
      </c>
      <c r="G136" s="102"/>
      <c r="H136" s="102"/>
      <c r="I136" s="138">
        <v>0</v>
      </c>
      <c r="J136" s="102"/>
      <c r="K136" s="102"/>
      <c r="L136" s="138">
        <v>0</v>
      </c>
    </row>
    <row r="137" spans="1:12" ht="43.5" customHeight="1">
      <c r="A137" s="7" t="s">
        <v>293</v>
      </c>
      <c r="B137" s="11" t="s">
        <v>14</v>
      </c>
      <c r="C137" s="11"/>
      <c r="D137" s="89"/>
      <c r="E137" s="89"/>
      <c r="F137" s="135">
        <v>25</v>
      </c>
      <c r="G137" s="104"/>
      <c r="H137" s="104"/>
      <c r="I137" s="135">
        <v>0</v>
      </c>
      <c r="J137" s="104"/>
      <c r="K137" s="104"/>
      <c r="L137" s="135">
        <v>0</v>
      </c>
    </row>
    <row r="138" spans="1:12" ht="18.75">
      <c r="A138" s="154" t="s">
        <v>6</v>
      </c>
      <c r="B138" s="16"/>
      <c r="C138" s="11"/>
      <c r="D138" s="89"/>
      <c r="E138" s="89"/>
      <c r="F138" s="143">
        <f>F139++F143+F151+F155+F159+F161+F164+F166</f>
        <v>1760.09</v>
      </c>
      <c r="G138" s="85"/>
      <c r="H138" s="85"/>
      <c r="I138" s="143">
        <f>I139++I143+I151+I155+I159+I161+I164+I166</f>
        <v>1887.1399999999999</v>
      </c>
      <c r="J138" s="85"/>
      <c r="K138" s="85"/>
      <c r="L138" s="143">
        <f>L139++L143+L151+L155+L159+L161+L164+L166</f>
        <v>1994.52</v>
      </c>
    </row>
    <row r="139" spans="1:12" ht="18.75">
      <c r="A139" s="154" t="s">
        <v>321</v>
      </c>
      <c r="B139" s="129"/>
      <c r="C139" s="11"/>
      <c r="D139" s="89"/>
      <c r="E139" s="89"/>
      <c r="F139" s="143">
        <f>SUM(F140+F141+F142)</f>
        <v>786.0899999999999</v>
      </c>
      <c r="G139" s="85"/>
      <c r="H139" s="85"/>
      <c r="I139" s="143">
        <f>SUM(I140+I141+I142)</f>
        <v>960.14</v>
      </c>
      <c r="J139" s="85"/>
      <c r="K139" s="85"/>
      <c r="L139" s="143">
        <f>SUM(L140+L141+L142)</f>
        <v>1067.52</v>
      </c>
    </row>
    <row r="140" spans="1:12" ht="15.75">
      <c r="A140" s="51" t="s">
        <v>54</v>
      </c>
      <c r="B140" s="44">
        <v>223</v>
      </c>
      <c r="C140" s="11" t="s">
        <v>131</v>
      </c>
      <c r="D140" s="100">
        <f>F140/E140*1000</f>
        <v>68150.84745762711</v>
      </c>
      <c r="E140" s="110">
        <v>5.9</v>
      </c>
      <c r="F140" s="135">
        <v>402.09</v>
      </c>
      <c r="G140" s="100">
        <f>I140/H140*1000</f>
        <v>81715.58245083208</v>
      </c>
      <c r="H140" s="89">
        <v>6.61</v>
      </c>
      <c r="I140" s="152">
        <v>540.14</v>
      </c>
      <c r="J140" s="100">
        <f>L140/K140*1000</f>
        <v>81716.5991902834</v>
      </c>
      <c r="K140" s="89">
        <v>7.41</v>
      </c>
      <c r="L140" s="152">
        <v>605.52</v>
      </c>
    </row>
    <row r="141" spans="1:12" ht="31.5" customHeight="1">
      <c r="A141" s="51" t="s">
        <v>115</v>
      </c>
      <c r="B141" s="44">
        <v>226</v>
      </c>
      <c r="C141" s="11"/>
      <c r="D141" s="89"/>
      <c r="E141" s="89"/>
      <c r="F141" s="135">
        <v>340</v>
      </c>
      <c r="G141" s="104"/>
      <c r="H141" s="104"/>
      <c r="I141" s="152">
        <v>420</v>
      </c>
      <c r="J141" s="104"/>
      <c r="K141" s="104"/>
      <c r="L141" s="152">
        <v>462</v>
      </c>
    </row>
    <row r="142" spans="1:12" ht="31.5" customHeight="1">
      <c r="A142" s="51" t="s">
        <v>286</v>
      </c>
      <c r="B142" s="44">
        <v>340</v>
      </c>
      <c r="C142" s="11" t="s">
        <v>58</v>
      </c>
      <c r="D142" s="89">
        <v>5</v>
      </c>
      <c r="E142" s="89">
        <v>8800</v>
      </c>
      <c r="F142" s="135">
        <v>44</v>
      </c>
      <c r="G142" s="104"/>
      <c r="H142" s="104"/>
      <c r="I142" s="152">
        <v>0</v>
      </c>
      <c r="J142" s="104"/>
      <c r="K142" s="104"/>
      <c r="L142" s="152">
        <v>0</v>
      </c>
    </row>
    <row r="143" spans="1:12" ht="52.5" customHeight="1">
      <c r="A143" s="163" t="s">
        <v>294</v>
      </c>
      <c r="B143" s="11" t="s">
        <v>14</v>
      </c>
      <c r="C143" s="11"/>
      <c r="D143" s="89"/>
      <c r="E143" s="89"/>
      <c r="F143" s="138">
        <f>SUM(F144:F150)</f>
        <v>667</v>
      </c>
      <c r="G143" s="102"/>
      <c r="H143" s="102"/>
      <c r="I143" s="153">
        <f>SUM(I144:I150)</f>
        <v>752</v>
      </c>
      <c r="J143" s="102"/>
      <c r="K143" s="102"/>
      <c r="L143" s="153">
        <f>SUM(L144:L150)</f>
        <v>752</v>
      </c>
    </row>
    <row r="144" spans="1:12" ht="52.5" customHeight="1">
      <c r="A144" s="51" t="s">
        <v>295</v>
      </c>
      <c r="B144" s="11" t="s">
        <v>14</v>
      </c>
      <c r="C144" s="11"/>
      <c r="D144" s="89"/>
      <c r="E144" s="89"/>
      <c r="F144" s="135">
        <v>600</v>
      </c>
      <c r="G144" s="104"/>
      <c r="H144" s="104"/>
      <c r="I144" s="152">
        <v>665</v>
      </c>
      <c r="J144" s="104"/>
      <c r="K144" s="104"/>
      <c r="L144" s="152">
        <v>665</v>
      </c>
    </row>
    <row r="145" spans="1:12" ht="15.75" hidden="1">
      <c r="A145" s="51" t="s">
        <v>253</v>
      </c>
      <c r="B145" s="11" t="s">
        <v>14</v>
      </c>
      <c r="C145" s="11"/>
      <c r="D145" s="89"/>
      <c r="E145" s="89"/>
      <c r="F145" s="135">
        <v>0</v>
      </c>
      <c r="G145" s="104"/>
      <c r="H145" s="104"/>
      <c r="I145" s="152">
        <v>0</v>
      </c>
      <c r="J145" s="104"/>
      <c r="K145" s="104"/>
      <c r="L145" s="152">
        <v>0</v>
      </c>
    </row>
    <row r="146" spans="1:12" ht="15.75">
      <c r="A146" s="51" t="s">
        <v>106</v>
      </c>
      <c r="B146" s="11" t="s">
        <v>16</v>
      </c>
      <c r="C146" s="11"/>
      <c r="D146" s="89"/>
      <c r="E146" s="89"/>
      <c r="F146" s="135">
        <v>5</v>
      </c>
      <c r="G146" s="104"/>
      <c r="H146" s="104"/>
      <c r="I146" s="152">
        <v>5</v>
      </c>
      <c r="J146" s="104"/>
      <c r="K146" s="104"/>
      <c r="L146" s="152">
        <v>5</v>
      </c>
    </row>
    <row r="147" spans="1:12" ht="15.75">
      <c r="A147" s="51" t="s">
        <v>55</v>
      </c>
      <c r="B147" s="11" t="s">
        <v>16</v>
      </c>
      <c r="C147" s="11"/>
      <c r="D147" s="89"/>
      <c r="E147" s="89"/>
      <c r="F147" s="135">
        <v>30</v>
      </c>
      <c r="G147" s="104"/>
      <c r="H147" s="104"/>
      <c r="I147" s="152">
        <v>30</v>
      </c>
      <c r="J147" s="104"/>
      <c r="K147" s="104"/>
      <c r="L147" s="152">
        <v>30</v>
      </c>
    </row>
    <row r="148" spans="1:12" ht="15.75">
      <c r="A148" s="51" t="s">
        <v>108</v>
      </c>
      <c r="B148" s="11" t="s">
        <v>16</v>
      </c>
      <c r="C148" s="11"/>
      <c r="D148" s="89"/>
      <c r="E148" s="89"/>
      <c r="F148" s="135">
        <v>2</v>
      </c>
      <c r="G148" s="104"/>
      <c r="H148" s="104"/>
      <c r="I148" s="152">
        <v>2</v>
      </c>
      <c r="J148" s="104"/>
      <c r="K148" s="104"/>
      <c r="L148" s="152">
        <v>2</v>
      </c>
    </row>
    <row r="149" spans="1:12" ht="15.75">
      <c r="A149" s="51" t="s">
        <v>296</v>
      </c>
      <c r="B149" s="11" t="s">
        <v>18</v>
      </c>
      <c r="C149" s="11" t="s">
        <v>258</v>
      </c>
      <c r="D149" s="89">
        <v>10</v>
      </c>
      <c r="E149" s="89">
        <v>500</v>
      </c>
      <c r="F149" s="135">
        <v>5</v>
      </c>
      <c r="G149" s="89">
        <v>10</v>
      </c>
      <c r="H149" s="89">
        <v>500</v>
      </c>
      <c r="I149" s="152">
        <v>5</v>
      </c>
      <c r="J149" s="89">
        <v>10</v>
      </c>
      <c r="K149" s="89">
        <v>500</v>
      </c>
      <c r="L149" s="152">
        <v>5</v>
      </c>
    </row>
    <row r="150" spans="1:12" ht="15.75">
      <c r="A150" s="51" t="s">
        <v>297</v>
      </c>
      <c r="B150" s="11" t="s">
        <v>18</v>
      </c>
      <c r="C150" s="11" t="s">
        <v>328</v>
      </c>
      <c r="D150" s="89">
        <v>12.5</v>
      </c>
      <c r="E150" s="89">
        <v>2000</v>
      </c>
      <c r="F150" s="135">
        <v>25</v>
      </c>
      <c r="G150" s="89">
        <v>22.5</v>
      </c>
      <c r="H150" s="89">
        <v>2000</v>
      </c>
      <c r="I150" s="152">
        <v>45</v>
      </c>
      <c r="J150" s="89">
        <v>22.5</v>
      </c>
      <c r="K150" s="89">
        <v>2000</v>
      </c>
      <c r="L150" s="152">
        <v>45</v>
      </c>
    </row>
    <row r="151" spans="1:12" ht="22.5" customHeight="1">
      <c r="A151" s="157" t="s">
        <v>298</v>
      </c>
      <c r="B151" s="11"/>
      <c r="C151" s="11"/>
      <c r="D151" s="89"/>
      <c r="E151" s="89"/>
      <c r="F151" s="138">
        <f>SUM(F152:F154)</f>
        <v>57</v>
      </c>
      <c r="G151" s="102"/>
      <c r="H151" s="102"/>
      <c r="I151" s="153">
        <f>SUM(I152:I154)</f>
        <v>57</v>
      </c>
      <c r="J151" s="102"/>
      <c r="K151" s="102"/>
      <c r="L151" s="153">
        <f>SUM(L152:L154)</f>
        <v>57</v>
      </c>
    </row>
    <row r="152" spans="1:12" ht="31.5">
      <c r="A152" s="51" t="s">
        <v>120</v>
      </c>
      <c r="B152" s="15">
        <v>226</v>
      </c>
      <c r="C152" s="11"/>
      <c r="D152" s="89"/>
      <c r="E152" s="89"/>
      <c r="F152" s="135">
        <v>14</v>
      </c>
      <c r="G152" s="104"/>
      <c r="H152" s="104"/>
      <c r="I152" s="152">
        <v>14</v>
      </c>
      <c r="J152" s="104"/>
      <c r="K152" s="104"/>
      <c r="L152" s="152">
        <v>14</v>
      </c>
    </row>
    <row r="153" spans="1:12" ht="15.75">
      <c r="A153" s="51" t="s">
        <v>119</v>
      </c>
      <c r="B153" s="11" t="s">
        <v>16</v>
      </c>
      <c r="C153" s="11"/>
      <c r="D153" s="89"/>
      <c r="E153" s="89"/>
      <c r="F153" s="135">
        <v>23</v>
      </c>
      <c r="G153" s="104"/>
      <c r="H153" s="104"/>
      <c r="I153" s="152">
        <v>23</v>
      </c>
      <c r="J153" s="104"/>
      <c r="K153" s="104"/>
      <c r="L153" s="152">
        <v>23</v>
      </c>
    </row>
    <row r="154" spans="1:12" ht="15.75">
      <c r="A154" s="51" t="s">
        <v>254</v>
      </c>
      <c r="B154" s="15">
        <v>225</v>
      </c>
      <c r="C154" s="11"/>
      <c r="D154" s="89"/>
      <c r="E154" s="89"/>
      <c r="F154" s="135">
        <v>20</v>
      </c>
      <c r="G154" s="104"/>
      <c r="H154" s="104"/>
      <c r="I154" s="152">
        <v>20</v>
      </c>
      <c r="J154" s="104"/>
      <c r="K154" s="104"/>
      <c r="L154" s="152">
        <v>20</v>
      </c>
    </row>
    <row r="155" spans="1:12" ht="37.5">
      <c r="A155" s="156" t="s">
        <v>299</v>
      </c>
      <c r="B155" s="44"/>
      <c r="C155" s="11"/>
      <c r="D155" s="89"/>
      <c r="E155" s="89"/>
      <c r="F155" s="138">
        <f>SUM(F156:F158)</f>
        <v>18</v>
      </c>
      <c r="G155" s="102"/>
      <c r="H155" s="102"/>
      <c r="I155" s="153">
        <f>SUM(I156:I158)</f>
        <v>18</v>
      </c>
      <c r="J155" s="102"/>
      <c r="K155" s="102"/>
      <c r="L155" s="153">
        <f>SUM(L156:L158)</f>
        <v>18</v>
      </c>
    </row>
    <row r="156" spans="1:12" ht="15.75">
      <c r="A156" s="51" t="s">
        <v>300</v>
      </c>
      <c r="B156" s="44">
        <v>226</v>
      </c>
      <c r="C156" s="11"/>
      <c r="D156" s="89"/>
      <c r="E156" s="89"/>
      <c r="F156" s="135">
        <v>5</v>
      </c>
      <c r="G156" s="104"/>
      <c r="H156" s="104"/>
      <c r="I156" s="152">
        <v>5</v>
      </c>
      <c r="J156" s="104"/>
      <c r="K156" s="104"/>
      <c r="L156" s="152">
        <v>5</v>
      </c>
    </row>
    <row r="157" spans="1:12" ht="15.75">
      <c r="A157" s="51" t="s">
        <v>117</v>
      </c>
      <c r="B157" s="44">
        <v>340</v>
      </c>
      <c r="C157" s="11"/>
      <c r="D157" s="89"/>
      <c r="E157" s="89"/>
      <c r="F157" s="135">
        <v>10</v>
      </c>
      <c r="G157" s="104"/>
      <c r="H157" s="104"/>
      <c r="I157" s="152">
        <v>10</v>
      </c>
      <c r="J157" s="104"/>
      <c r="K157" s="104"/>
      <c r="L157" s="152">
        <v>10</v>
      </c>
    </row>
    <row r="158" spans="1:12" ht="15.75">
      <c r="A158" s="51" t="s">
        <v>329</v>
      </c>
      <c r="B158" s="44">
        <v>340</v>
      </c>
      <c r="C158" s="11" t="s">
        <v>58</v>
      </c>
      <c r="D158" s="89">
        <v>20</v>
      </c>
      <c r="E158" s="89">
        <v>150</v>
      </c>
      <c r="F158" s="135">
        <v>3</v>
      </c>
      <c r="G158" s="89">
        <v>20</v>
      </c>
      <c r="H158" s="89">
        <v>150</v>
      </c>
      <c r="I158" s="152">
        <v>3</v>
      </c>
      <c r="J158" s="89">
        <v>20</v>
      </c>
      <c r="K158" s="89">
        <v>150</v>
      </c>
      <c r="L158" s="152">
        <v>3</v>
      </c>
    </row>
    <row r="159" spans="1:12" ht="47.25" hidden="1">
      <c r="A159" s="50" t="s">
        <v>111</v>
      </c>
      <c r="B159" s="44"/>
      <c r="C159" s="11"/>
      <c r="D159" s="89"/>
      <c r="E159" s="89"/>
      <c r="F159" s="135">
        <v>0</v>
      </c>
      <c r="G159" s="104"/>
      <c r="H159" s="104"/>
      <c r="I159" s="152">
        <v>0</v>
      </c>
      <c r="J159" s="104"/>
      <c r="K159" s="104"/>
      <c r="L159" s="152">
        <v>0</v>
      </c>
    </row>
    <row r="160" spans="1:12" ht="15.75" hidden="1">
      <c r="A160" s="51" t="s">
        <v>263</v>
      </c>
      <c r="B160" s="44">
        <v>225</v>
      </c>
      <c r="C160" s="11"/>
      <c r="D160" s="89"/>
      <c r="E160" s="89"/>
      <c r="F160" s="135">
        <v>0</v>
      </c>
      <c r="G160" s="104"/>
      <c r="H160" s="104"/>
      <c r="I160" s="152">
        <v>0</v>
      </c>
      <c r="J160" s="104"/>
      <c r="K160" s="104"/>
      <c r="L160" s="152">
        <v>0</v>
      </c>
    </row>
    <row r="161" spans="1:12" ht="47.25">
      <c r="A161" s="163" t="s">
        <v>112</v>
      </c>
      <c r="B161" s="44"/>
      <c r="C161" s="11"/>
      <c r="D161" s="89"/>
      <c r="E161" s="89"/>
      <c r="F161" s="138">
        <f>SUM(F162:F163)</f>
        <v>90</v>
      </c>
      <c r="G161" s="102"/>
      <c r="H161" s="102"/>
      <c r="I161" s="153">
        <f>SUM(I162:I163)</f>
        <v>90</v>
      </c>
      <c r="J161" s="102"/>
      <c r="K161" s="102"/>
      <c r="L161" s="153">
        <f>SUM(L162:L163)</f>
        <v>90</v>
      </c>
    </row>
    <row r="162" spans="1:12" ht="15.75">
      <c r="A162" s="51" t="s">
        <v>264</v>
      </c>
      <c r="B162" s="44">
        <v>225</v>
      </c>
      <c r="C162" s="11"/>
      <c r="D162" s="89"/>
      <c r="E162" s="89"/>
      <c r="F162" s="135">
        <v>80</v>
      </c>
      <c r="G162" s="104"/>
      <c r="H162" s="104"/>
      <c r="I162" s="152">
        <v>80</v>
      </c>
      <c r="J162" s="104"/>
      <c r="K162" s="104"/>
      <c r="L162" s="152">
        <v>80</v>
      </c>
    </row>
    <row r="163" spans="1:12" ht="15.75">
      <c r="A163" s="51" t="s">
        <v>301</v>
      </c>
      <c r="B163" s="44">
        <v>225</v>
      </c>
      <c r="C163" s="11"/>
      <c r="D163" s="89"/>
      <c r="E163" s="89"/>
      <c r="F163" s="135">
        <v>10</v>
      </c>
      <c r="G163" s="104"/>
      <c r="H163" s="104"/>
      <c r="I163" s="152">
        <v>10</v>
      </c>
      <c r="J163" s="104"/>
      <c r="K163" s="104"/>
      <c r="L163" s="152">
        <v>10</v>
      </c>
    </row>
    <row r="164" spans="1:12" ht="47.25">
      <c r="A164" s="163" t="s">
        <v>113</v>
      </c>
      <c r="B164" s="11"/>
      <c r="C164" s="11"/>
      <c r="D164" s="89"/>
      <c r="E164" s="89"/>
      <c r="F164" s="138">
        <f>SUM(F165)</f>
        <v>10</v>
      </c>
      <c r="G164" s="102"/>
      <c r="H164" s="102"/>
      <c r="I164" s="153">
        <v>10</v>
      </c>
      <c r="J164" s="102"/>
      <c r="K164" s="102"/>
      <c r="L164" s="153">
        <f>SUM(L165)</f>
        <v>10</v>
      </c>
    </row>
    <row r="165" spans="1:12" ht="15.75">
      <c r="A165" s="7" t="s">
        <v>330</v>
      </c>
      <c r="B165" s="11" t="s">
        <v>17</v>
      </c>
      <c r="C165" s="11"/>
      <c r="D165" s="89"/>
      <c r="E165" s="89"/>
      <c r="F165" s="135">
        <v>10</v>
      </c>
      <c r="G165" s="104"/>
      <c r="H165" s="104"/>
      <c r="I165" s="152">
        <v>10</v>
      </c>
      <c r="J165" s="104"/>
      <c r="K165" s="104"/>
      <c r="L165" s="152">
        <v>10</v>
      </c>
    </row>
    <row r="166" spans="1:12" ht="47.25">
      <c r="A166" s="163" t="s">
        <v>302</v>
      </c>
      <c r="B166" s="11"/>
      <c r="C166" s="11"/>
      <c r="D166" s="89"/>
      <c r="E166" s="89"/>
      <c r="F166" s="138">
        <v>132</v>
      </c>
      <c r="G166" s="102"/>
      <c r="H166" s="102"/>
      <c r="I166" s="153"/>
      <c r="J166" s="102"/>
      <c r="K166" s="102"/>
      <c r="L166" s="153"/>
    </row>
    <row r="167" spans="1:12" ht="15.75">
      <c r="A167" s="7" t="s">
        <v>331</v>
      </c>
      <c r="B167" s="164">
        <v>225</v>
      </c>
      <c r="C167" s="21"/>
      <c r="D167" s="98"/>
      <c r="F167" s="135">
        <v>132</v>
      </c>
      <c r="G167" s="105"/>
      <c r="H167" s="105"/>
      <c r="I167" s="138"/>
      <c r="J167" s="105"/>
      <c r="K167" s="105"/>
      <c r="L167" s="138"/>
    </row>
    <row r="168" spans="1:12" ht="20.25">
      <c r="A168" s="162" t="s">
        <v>124</v>
      </c>
      <c r="B168" s="4"/>
      <c r="C168" s="5"/>
      <c r="D168" s="92"/>
      <c r="E168" s="92"/>
      <c r="F168" s="144">
        <f>F178+F176+F169</f>
        <v>20.4</v>
      </c>
      <c r="G168" s="106"/>
      <c r="H168" s="106"/>
      <c r="I168" s="144">
        <f>I169+I176+I178</f>
        <v>10.5</v>
      </c>
      <c r="J168" s="106"/>
      <c r="K168" s="106"/>
      <c r="L168" s="144">
        <f>L169+L176+L178</f>
        <v>23</v>
      </c>
    </row>
    <row r="169" spans="1:12" ht="31.5">
      <c r="A169" s="158" t="s">
        <v>307</v>
      </c>
      <c r="B169" s="4"/>
      <c r="C169" s="5"/>
      <c r="D169" s="92"/>
      <c r="E169" s="92"/>
      <c r="F169" s="144">
        <v>14.4</v>
      </c>
      <c r="G169" s="106"/>
      <c r="H169" s="106"/>
      <c r="I169" s="144">
        <v>4.5</v>
      </c>
      <c r="J169" s="106"/>
      <c r="K169" s="106"/>
      <c r="L169" s="144">
        <f>SUM(L170,L172:L174)</f>
        <v>17</v>
      </c>
    </row>
    <row r="170" spans="1:12" ht="31.5">
      <c r="A170" s="158" t="s">
        <v>303</v>
      </c>
      <c r="B170" s="4"/>
      <c r="C170" s="5"/>
      <c r="D170" s="92"/>
      <c r="E170" s="92"/>
      <c r="F170" s="135">
        <v>8.5</v>
      </c>
      <c r="G170" s="106"/>
      <c r="H170" s="106"/>
      <c r="I170" s="135">
        <v>0</v>
      </c>
      <c r="J170" s="106"/>
      <c r="K170" s="106"/>
      <c r="L170" s="135">
        <v>17</v>
      </c>
    </row>
    <row r="171" spans="1:12" ht="18">
      <c r="A171" s="7" t="s">
        <v>304</v>
      </c>
      <c r="B171" s="15">
        <v>226</v>
      </c>
      <c r="C171" s="5"/>
      <c r="D171" s="92"/>
      <c r="E171" s="92"/>
      <c r="F171" s="135">
        <v>8.5</v>
      </c>
      <c r="G171" s="106"/>
      <c r="H171" s="106"/>
      <c r="I171" s="135">
        <v>0</v>
      </c>
      <c r="J171" s="106"/>
      <c r="K171" s="106"/>
      <c r="L171" s="135">
        <v>17</v>
      </c>
    </row>
    <row r="172" spans="1:12" ht="63">
      <c r="A172" s="158" t="s">
        <v>305</v>
      </c>
      <c r="B172" s="4"/>
      <c r="C172" s="5"/>
      <c r="D172" s="92"/>
      <c r="E172" s="92"/>
      <c r="F172" s="135">
        <v>0</v>
      </c>
      <c r="G172" s="106"/>
      <c r="H172" s="106"/>
      <c r="I172" s="135">
        <v>4.5</v>
      </c>
      <c r="J172" s="106"/>
      <c r="K172" s="106"/>
      <c r="L172" s="135">
        <v>0</v>
      </c>
    </row>
    <row r="173" spans="1:12" ht="18">
      <c r="A173" s="7" t="s">
        <v>304</v>
      </c>
      <c r="B173" s="15">
        <v>226</v>
      </c>
      <c r="C173" s="5"/>
      <c r="D173" s="92"/>
      <c r="E173" s="92"/>
      <c r="F173" s="135">
        <v>0</v>
      </c>
      <c r="G173" s="106"/>
      <c r="H173" s="106"/>
      <c r="I173" s="135">
        <v>4.5</v>
      </c>
      <c r="J173" s="106"/>
      <c r="K173" s="106"/>
      <c r="L173" s="135">
        <v>0</v>
      </c>
    </row>
    <row r="174" spans="1:12" ht="63">
      <c r="A174" s="158" t="s">
        <v>306</v>
      </c>
      <c r="B174" s="15"/>
      <c r="C174" s="5"/>
      <c r="D174" s="92"/>
      <c r="E174" s="92"/>
      <c r="F174" s="135">
        <v>5.9</v>
      </c>
      <c r="G174" s="106"/>
      <c r="H174" s="106"/>
      <c r="I174" s="135">
        <v>0</v>
      </c>
      <c r="J174" s="106"/>
      <c r="K174" s="106"/>
      <c r="L174" s="135">
        <v>0</v>
      </c>
    </row>
    <row r="175" spans="1:12" ht="18">
      <c r="A175" s="7" t="s">
        <v>304</v>
      </c>
      <c r="B175" s="15">
        <v>226</v>
      </c>
      <c r="C175" s="5"/>
      <c r="D175" s="92"/>
      <c r="E175" s="92"/>
      <c r="F175" s="135">
        <v>5.9</v>
      </c>
      <c r="G175" s="106"/>
      <c r="H175" s="106"/>
      <c r="I175" s="135">
        <v>0</v>
      </c>
      <c r="J175" s="106"/>
      <c r="K175" s="106"/>
      <c r="L175" s="135">
        <v>0</v>
      </c>
    </row>
    <row r="176" spans="1:256" ht="63">
      <c r="A176" s="163" t="s">
        <v>308</v>
      </c>
      <c r="B176" s="15">
        <v>226</v>
      </c>
      <c r="C176" s="114"/>
      <c r="D176" s="114"/>
      <c r="E176" s="114"/>
      <c r="F176" s="135">
        <v>0</v>
      </c>
      <c r="G176" s="114"/>
      <c r="H176" s="114"/>
      <c r="I176" s="135">
        <v>0</v>
      </c>
      <c r="J176" s="114"/>
      <c r="K176" s="114"/>
      <c r="L176" s="135">
        <v>0</v>
      </c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4"/>
      <c r="CA176" s="114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4"/>
      <c r="CP176" s="114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4"/>
      <c r="DE176" s="114"/>
      <c r="DF176" s="114"/>
      <c r="DG176" s="114"/>
      <c r="DH176" s="114"/>
      <c r="DI176" s="114"/>
      <c r="DJ176" s="114"/>
      <c r="DK176" s="114"/>
      <c r="DL176" s="114"/>
      <c r="DM176" s="114"/>
      <c r="DN176" s="114"/>
      <c r="DO176" s="114"/>
      <c r="DP176" s="114"/>
      <c r="DQ176" s="114"/>
      <c r="DR176" s="114"/>
      <c r="DS176" s="114"/>
      <c r="DT176" s="114"/>
      <c r="DU176" s="114"/>
      <c r="DV176" s="114"/>
      <c r="DW176" s="114"/>
      <c r="DX176" s="114"/>
      <c r="DY176" s="114"/>
      <c r="DZ176" s="114"/>
      <c r="EA176" s="114"/>
      <c r="EB176" s="114"/>
      <c r="EC176" s="114"/>
      <c r="ED176" s="114"/>
      <c r="EE176" s="114"/>
      <c r="EF176" s="114"/>
      <c r="EG176" s="114"/>
      <c r="EH176" s="114"/>
      <c r="EI176" s="114"/>
      <c r="EJ176" s="114"/>
      <c r="EK176" s="114"/>
      <c r="EL176" s="114"/>
      <c r="EM176" s="114"/>
      <c r="EN176" s="114"/>
      <c r="EO176" s="114"/>
      <c r="EP176" s="114"/>
      <c r="EQ176" s="114"/>
      <c r="ER176" s="114"/>
      <c r="ES176" s="114"/>
      <c r="ET176" s="114"/>
      <c r="EU176" s="114"/>
      <c r="EV176" s="114"/>
      <c r="EW176" s="114"/>
      <c r="EX176" s="114"/>
      <c r="EY176" s="114"/>
      <c r="EZ176" s="114"/>
      <c r="FA176" s="114"/>
      <c r="FB176" s="114"/>
      <c r="FC176" s="114"/>
      <c r="FD176" s="114"/>
      <c r="FE176" s="114"/>
      <c r="FF176" s="114"/>
      <c r="FG176" s="114"/>
      <c r="FH176" s="114"/>
      <c r="FI176" s="114"/>
      <c r="FJ176" s="114"/>
      <c r="FK176" s="114"/>
      <c r="FL176" s="114"/>
      <c r="FM176" s="114"/>
      <c r="FN176" s="114"/>
      <c r="FO176" s="114"/>
      <c r="FP176" s="114"/>
      <c r="FQ176" s="114"/>
      <c r="FR176" s="114"/>
      <c r="FS176" s="114"/>
      <c r="FT176" s="114"/>
      <c r="FU176" s="114"/>
      <c r="FV176" s="114"/>
      <c r="FW176" s="114"/>
      <c r="FX176" s="114"/>
      <c r="FY176" s="114"/>
      <c r="FZ176" s="114"/>
      <c r="GA176" s="114"/>
      <c r="GB176" s="114"/>
      <c r="GC176" s="114"/>
      <c r="GD176" s="114"/>
      <c r="GE176" s="114"/>
      <c r="GF176" s="114"/>
      <c r="GG176" s="114"/>
      <c r="GH176" s="114"/>
      <c r="GI176" s="114"/>
      <c r="GJ176" s="114"/>
      <c r="GK176" s="114"/>
      <c r="GL176" s="114"/>
      <c r="GM176" s="114"/>
      <c r="GN176" s="114"/>
      <c r="GO176" s="114"/>
      <c r="GP176" s="114"/>
      <c r="GQ176" s="114"/>
      <c r="GR176" s="114"/>
      <c r="GS176" s="114"/>
      <c r="GT176" s="114"/>
      <c r="GU176" s="114"/>
      <c r="GV176" s="114"/>
      <c r="GW176" s="114"/>
      <c r="GX176" s="114"/>
      <c r="GY176" s="114"/>
      <c r="GZ176" s="114"/>
      <c r="HA176" s="114"/>
      <c r="HB176" s="114"/>
      <c r="HC176" s="114"/>
      <c r="HD176" s="114"/>
      <c r="HE176" s="114"/>
      <c r="HF176" s="114"/>
      <c r="HG176" s="114"/>
      <c r="HH176" s="114"/>
      <c r="HI176" s="114"/>
      <c r="HJ176" s="114"/>
      <c r="HK176" s="114"/>
      <c r="HL176" s="114"/>
      <c r="HM176" s="114"/>
      <c r="HN176" s="114"/>
      <c r="HO176" s="114"/>
      <c r="HP176" s="114"/>
      <c r="HQ176" s="114"/>
      <c r="HR176" s="114"/>
      <c r="HS176" s="114"/>
      <c r="HT176" s="114"/>
      <c r="HU176" s="114"/>
      <c r="HV176" s="114"/>
      <c r="HW176" s="114"/>
      <c r="HX176" s="114"/>
      <c r="HY176" s="114"/>
      <c r="HZ176" s="114"/>
      <c r="IA176" s="114"/>
      <c r="IB176" s="114"/>
      <c r="IC176" s="114"/>
      <c r="ID176" s="114"/>
      <c r="IE176" s="114"/>
      <c r="IF176" s="114"/>
      <c r="IG176" s="114"/>
      <c r="IH176" s="114"/>
      <c r="II176" s="114"/>
      <c r="IJ176" s="114"/>
      <c r="IK176" s="114"/>
      <c r="IL176" s="114"/>
      <c r="IM176" s="114"/>
      <c r="IN176" s="114"/>
      <c r="IO176" s="114"/>
      <c r="IP176" s="114"/>
      <c r="IQ176" s="114"/>
      <c r="IR176" s="114"/>
      <c r="IS176" s="114"/>
      <c r="IT176" s="114"/>
      <c r="IU176" s="114"/>
      <c r="IV176" s="114"/>
    </row>
    <row r="177" spans="1:12" ht="18">
      <c r="A177" s="43" t="s">
        <v>309</v>
      </c>
      <c r="B177" s="15">
        <v>226</v>
      </c>
      <c r="C177" s="5"/>
      <c r="D177" s="92"/>
      <c r="E177" s="92"/>
      <c r="F177" s="135">
        <v>0</v>
      </c>
      <c r="G177" s="106"/>
      <c r="H177" s="106"/>
      <c r="I177" s="135">
        <v>0</v>
      </c>
      <c r="J177" s="106"/>
      <c r="K177" s="106"/>
      <c r="L177" s="135">
        <v>0</v>
      </c>
    </row>
    <row r="178" spans="1:12" s="6" customFormat="1" ht="63">
      <c r="A178" s="163" t="s">
        <v>154</v>
      </c>
      <c r="B178" s="10"/>
      <c r="C178" s="11"/>
      <c r="D178" s="89"/>
      <c r="E178" s="89"/>
      <c r="F178" s="135">
        <v>6</v>
      </c>
      <c r="G178" s="104"/>
      <c r="H178" s="104"/>
      <c r="I178" s="135">
        <v>6</v>
      </c>
      <c r="J178" s="104"/>
      <c r="K178" s="104"/>
      <c r="L178" s="135">
        <v>6</v>
      </c>
    </row>
    <row r="179" spans="1:12" s="6" customFormat="1" ht="15.75">
      <c r="A179" s="3" t="s">
        <v>310</v>
      </c>
      <c r="B179" s="10">
        <v>290</v>
      </c>
      <c r="C179" s="11"/>
      <c r="D179" s="89"/>
      <c r="E179" s="89"/>
      <c r="F179" s="135">
        <v>1</v>
      </c>
      <c r="G179" s="104"/>
      <c r="H179" s="104"/>
      <c r="I179" s="135">
        <v>1</v>
      </c>
      <c r="J179" s="104"/>
      <c r="K179" s="104"/>
      <c r="L179" s="135">
        <v>1</v>
      </c>
    </row>
    <row r="180" spans="1:12" s="6" customFormat="1" ht="15.75">
      <c r="A180" s="7" t="s">
        <v>311</v>
      </c>
      <c r="B180" s="10">
        <v>310</v>
      </c>
      <c r="C180" s="11"/>
      <c r="D180" s="89"/>
      <c r="E180" s="89"/>
      <c r="F180" s="135">
        <v>2.5</v>
      </c>
      <c r="G180" s="104"/>
      <c r="H180" s="104"/>
      <c r="I180" s="135">
        <v>2.5</v>
      </c>
      <c r="J180" s="104"/>
      <c r="K180" s="104"/>
      <c r="L180" s="135">
        <v>2.5</v>
      </c>
    </row>
    <row r="181" spans="1:12" s="6" customFormat="1" ht="15.75">
      <c r="A181" s="7" t="s">
        <v>312</v>
      </c>
      <c r="B181" s="10">
        <v>340</v>
      </c>
      <c r="C181" s="11"/>
      <c r="D181" s="89"/>
      <c r="E181" s="89"/>
      <c r="F181" s="135">
        <v>2.5</v>
      </c>
      <c r="G181" s="104"/>
      <c r="H181" s="104"/>
      <c r="I181" s="135">
        <v>2.5</v>
      </c>
      <c r="J181" s="104"/>
      <c r="K181" s="104"/>
      <c r="L181" s="135">
        <v>2.5</v>
      </c>
    </row>
    <row r="182" spans="1:12" s="6" customFormat="1" ht="20.25">
      <c r="A182" s="162" t="s">
        <v>125</v>
      </c>
      <c r="B182" s="10"/>
      <c r="C182" s="11"/>
      <c r="D182" s="89"/>
      <c r="E182" s="89"/>
      <c r="F182" s="145">
        <f>F183</f>
        <v>20</v>
      </c>
      <c r="G182" s="107"/>
      <c r="H182" s="107"/>
      <c r="I182" s="145">
        <f>I183</f>
        <v>20</v>
      </c>
      <c r="J182" s="107"/>
      <c r="K182" s="107"/>
      <c r="L182" s="145">
        <f>L183</f>
        <v>20</v>
      </c>
    </row>
    <row r="183" spans="1:12" s="6" customFormat="1" ht="63">
      <c r="A183" s="158" t="s">
        <v>126</v>
      </c>
      <c r="B183" s="10"/>
      <c r="C183" s="11"/>
      <c r="D183" s="89"/>
      <c r="E183" s="89"/>
      <c r="F183" s="135">
        <v>20</v>
      </c>
      <c r="G183" s="104"/>
      <c r="H183" s="104"/>
      <c r="I183" s="135">
        <v>20</v>
      </c>
      <c r="J183" s="104"/>
      <c r="K183" s="104"/>
      <c r="L183" s="135">
        <v>20</v>
      </c>
    </row>
    <row r="184" spans="1:12" s="6" customFormat="1" ht="15.75">
      <c r="A184" s="7" t="s">
        <v>313</v>
      </c>
      <c r="B184" s="10">
        <v>225</v>
      </c>
      <c r="C184" s="11"/>
      <c r="D184" s="89"/>
      <c r="E184" s="89"/>
      <c r="F184" s="135">
        <v>10</v>
      </c>
      <c r="G184" s="104"/>
      <c r="H184" s="104"/>
      <c r="I184" s="135">
        <v>10</v>
      </c>
      <c r="J184" s="104"/>
      <c r="K184" s="104"/>
      <c r="L184" s="135">
        <v>10</v>
      </c>
    </row>
    <row r="185" spans="1:12" s="6" customFormat="1" ht="15.75">
      <c r="A185" s="7" t="s">
        <v>332</v>
      </c>
      <c r="B185" s="10">
        <v>340</v>
      </c>
      <c r="C185" s="11" t="s">
        <v>59</v>
      </c>
      <c r="D185" s="89">
        <v>50</v>
      </c>
      <c r="E185" s="89">
        <v>30</v>
      </c>
      <c r="F185" s="135">
        <v>1.5</v>
      </c>
      <c r="G185" s="89">
        <v>50</v>
      </c>
      <c r="H185" s="89">
        <v>30</v>
      </c>
      <c r="I185" s="135">
        <v>1.5</v>
      </c>
      <c r="J185" s="89">
        <v>50</v>
      </c>
      <c r="K185" s="89">
        <v>30</v>
      </c>
      <c r="L185" s="135">
        <v>1.5</v>
      </c>
    </row>
    <row r="186" spans="1:12" s="6" customFormat="1" ht="15.75">
      <c r="A186" s="7" t="s">
        <v>333</v>
      </c>
      <c r="B186" s="10">
        <v>340</v>
      </c>
      <c r="C186" s="11" t="s">
        <v>59</v>
      </c>
      <c r="D186" s="89">
        <v>77</v>
      </c>
      <c r="E186" s="89">
        <v>120</v>
      </c>
      <c r="F186" s="135">
        <v>7.8</v>
      </c>
      <c r="G186" s="89">
        <v>77</v>
      </c>
      <c r="H186" s="89">
        <v>120</v>
      </c>
      <c r="I186" s="135">
        <v>7.8</v>
      </c>
      <c r="J186" s="89">
        <v>77</v>
      </c>
      <c r="K186" s="89">
        <v>120</v>
      </c>
      <c r="L186" s="135">
        <v>7.8</v>
      </c>
    </row>
    <row r="187" spans="1:12" s="6" customFormat="1" ht="15.75">
      <c r="A187" s="7" t="s">
        <v>334</v>
      </c>
      <c r="B187" s="10">
        <v>340</v>
      </c>
      <c r="C187" s="11" t="s">
        <v>59</v>
      </c>
      <c r="D187" s="89">
        <v>3</v>
      </c>
      <c r="E187" s="89">
        <v>120</v>
      </c>
      <c r="F187" s="135">
        <v>0.3</v>
      </c>
      <c r="G187" s="89">
        <v>3</v>
      </c>
      <c r="H187" s="89">
        <v>120</v>
      </c>
      <c r="I187" s="135">
        <v>0.3</v>
      </c>
      <c r="J187" s="89">
        <v>3</v>
      </c>
      <c r="K187" s="89">
        <v>120</v>
      </c>
      <c r="L187" s="135">
        <v>0.3</v>
      </c>
    </row>
    <row r="188" spans="1:12" s="6" customFormat="1" ht="15.75">
      <c r="A188" s="7" t="s">
        <v>335</v>
      </c>
      <c r="B188" s="10">
        <v>340</v>
      </c>
      <c r="C188" s="11" t="s">
        <v>58</v>
      </c>
      <c r="D188" s="89">
        <v>6</v>
      </c>
      <c r="E188" s="89">
        <v>70</v>
      </c>
      <c r="F188" s="135">
        <v>0.4</v>
      </c>
      <c r="G188" s="89">
        <v>6</v>
      </c>
      <c r="H188" s="89">
        <v>70</v>
      </c>
      <c r="I188" s="135">
        <v>0.4</v>
      </c>
      <c r="J188" s="89">
        <v>6</v>
      </c>
      <c r="K188" s="89">
        <v>70</v>
      </c>
      <c r="L188" s="135">
        <v>0.4</v>
      </c>
    </row>
    <row r="189" spans="1:12" s="6" customFormat="1" ht="20.25">
      <c r="A189" s="162" t="s">
        <v>256</v>
      </c>
      <c r="B189" s="10"/>
      <c r="C189" s="11"/>
      <c r="D189" s="89"/>
      <c r="E189" s="89"/>
      <c r="F189" s="138">
        <f>F190+F192</f>
        <v>15</v>
      </c>
      <c r="G189" s="102"/>
      <c r="H189" s="102"/>
      <c r="I189" s="138">
        <f>I190+I192</f>
        <v>30</v>
      </c>
      <c r="J189" s="102"/>
      <c r="K189" s="102"/>
      <c r="L189" s="138">
        <f>L190+L192</f>
        <v>30</v>
      </c>
    </row>
    <row r="190" spans="1:12" s="6" customFormat="1" ht="23.25" customHeight="1" hidden="1">
      <c r="A190" s="8" t="s">
        <v>314</v>
      </c>
      <c r="B190" s="10"/>
      <c r="C190" s="11"/>
      <c r="D190" s="89"/>
      <c r="E190" s="89"/>
      <c r="F190" s="135">
        <v>0</v>
      </c>
      <c r="G190" s="104"/>
      <c r="H190" s="104"/>
      <c r="I190" s="135">
        <v>0</v>
      </c>
      <c r="J190" s="104"/>
      <c r="K190" s="104"/>
      <c r="L190" s="135">
        <v>0</v>
      </c>
    </row>
    <row r="191" spans="1:12" s="6" customFormat="1" ht="31.5" customHeight="1" hidden="1">
      <c r="A191" s="123" t="s">
        <v>315</v>
      </c>
      <c r="B191" s="115">
        <v>263</v>
      </c>
      <c r="C191" s="11"/>
      <c r="D191" s="89"/>
      <c r="E191" s="89"/>
      <c r="F191" s="135">
        <v>0</v>
      </c>
      <c r="G191" s="104"/>
      <c r="H191" s="104"/>
      <c r="I191" s="135">
        <v>0</v>
      </c>
      <c r="J191" s="104"/>
      <c r="K191" s="104"/>
      <c r="L191" s="135">
        <v>0</v>
      </c>
    </row>
    <row r="192" spans="1:12" s="6" customFormat="1" ht="26.25" customHeight="1">
      <c r="A192" s="165" t="s">
        <v>256</v>
      </c>
      <c r="B192" s="115"/>
      <c r="C192" s="11"/>
      <c r="D192" s="89"/>
      <c r="E192" s="89"/>
      <c r="F192" s="135">
        <v>15</v>
      </c>
      <c r="G192" s="104"/>
      <c r="H192" s="104"/>
      <c r="I192" s="135">
        <v>30</v>
      </c>
      <c r="J192" s="104"/>
      <c r="K192" s="104"/>
      <c r="L192" s="135">
        <v>30</v>
      </c>
    </row>
    <row r="193" spans="1:12" s="6" customFormat="1" ht="47.25">
      <c r="A193" s="163" t="s">
        <v>257</v>
      </c>
      <c r="B193" s="10"/>
      <c r="C193" s="11"/>
      <c r="D193" s="89"/>
      <c r="E193" s="89"/>
      <c r="F193" s="135">
        <v>15</v>
      </c>
      <c r="G193" s="104"/>
      <c r="H193" s="104"/>
      <c r="I193" s="135">
        <v>30</v>
      </c>
      <c r="J193" s="104"/>
      <c r="K193" s="104"/>
      <c r="L193" s="135">
        <v>30</v>
      </c>
    </row>
    <row r="194" spans="1:12" s="6" customFormat="1" ht="15.75">
      <c r="A194" s="166" t="s">
        <v>336</v>
      </c>
      <c r="B194" s="10">
        <v>225</v>
      </c>
      <c r="C194" s="11"/>
      <c r="D194" s="89"/>
      <c r="E194" s="89"/>
      <c r="F194" s="135">
        <v>15</v>
      </c>
      <c r="G194" s="104"/>
      <c r="H194" s="104"/>
      <c r="I194" s="135">
        <v>30</v>
      </c>
      <c r="J194" s="104"/>
      <c r="K194" s="104"/>
      <c r="L194" s="135">
        <v>30</v>
      </c>
    </row>
    <row r="195" spans="1:12" ht="20.25">
      <c r="A195" s="162" t="s">
        <v>127</v>
      </c>
      <c r="B195" s="10"/>
      <c r="C195" s="5"/>
      <c r="D195" s="92"/>
      <c r="E195" s="92"/>
      <c r="F195" s="146">
        <f>F196</f>
        <v>1</v>
      </c>
      <c r="G195" s="108"/>
      <c r="H195" s="108"/>
      <c r="I195" s="146">
        <f>I196</f>
        <v>0</v>
      </c>
      <c r="J195" s="108"/>
      <c r="K195" s="108"/>
      <c r="L195" s="146">
        <f>L196</f>
        <v>0</v>
      </c>
    </row>
    <row r="196" spans="1:12" ht="61.5" customHeight="1">
      <c r="A196" s="163" t="s">
        <v>255</v>
      </c>
      <c r="B196" s="10"/>
      <c r="C196" s="11"/>
      <c r="D196" s="89"/>
      <c r="E196" s="99"/>
      <c r="F196" s="147">
        <v>1</v>
      </c>
      <c r="G196" s="104"/>
      <c r="H196" s="104"/>
      <c r="I196" s="152">
        <v>0</v>
      </c>
      <c r="J196" s="104"/>
      <c r="K196" s="104"/>
      <c r="L196" s="152">
        <v>0</v>
      </c>
    </row>
    <row r="197" spans="1:12" ht="15.75">
      <c r="A197" s="7" t="s">
        <v>316</v>
      </c>
      <c r="B197" s="10">
        <v>340</v>
      </c>
      <c r="C197" s="11"/>
      <c r="D197" s="89"/>
      <c r="E197" s="99"/>
      <c r="F197" s="147">
        <v>1</v>
      </c>
      <c r="G197" s="104"/>
      <c r="H197" s="104"/>
      <c r="I197" s="152">
        <v>0</v>
      </c>
      <c r="J197" s="104"/>
      <c r="K197" s="104"/>
      <c r="L197" s="152">
        <v>0</v>
      </c>
    </row>
    <row r="198" spans="1:12" ht="19.5" hidden="1">
      <c r="A198" s="24"/>
      <c r="B198" s="10"/>
      <c r="C198" s="5"/>
      <c r="D198" s="92"/>
      <c r="E198" s="92"/>
      <c r="F198" s="146"/>
      <c r="G198" s="108"/>
      <c r="H198" s="108"/>
      <c r="I198" s="86"/>
      <c r="J198" s="108"/>
      <c r="K198" s="108"/>
      <c r="L198" s="86"/>
    </row>
    <row r="199" spans="1:12" ht="15.75" hidden="1">
      <c r="A199" s="43"/>
      <c r="B199" s="10"/>
      <c r="C199" s="11"/>
      <c r="D199" s="89"/>
      <c r="E199" s="99"/>
      <c r="F199" s="147"/>
      <c r="G199" s="104"/>
      <c r="H199" s="104"/>
      <c r="I199" s="82"/>
      <c r="J199" s="104"/>
      <c r="K199" s="104"/>
      <c r="L199" s="82"/>
    </row>
    <row r="200" spans="1:12" ht="15.75" hidden="1">
      <c r="A200" s="116"/>
      <c r="B200" s="115"/>
      <c r="C200" s="115"/>
      <c r="D200" s="115"/>
      <c r="E200" s="115"/>
      <c r="F200" s="148"/>
      <c r="G200" s="80"/>
      <c r="H200" s="80"/>
      <c r="I200" s="80"/>
      <c r="J200" s="80"/>
      <c r="K200" s="80"/>
      <c r="L200" s="80"/>
    </row>
    <row r="201" ht="15">
      <c r="F201" s="149"/>
    </row>
    <row r="202" ht="15">
      <c r="F202" s="149"/>
    </row>
    <row r="203" ht="15">
      <c r="F203" s="149"/>
    </row>
    <row r="204" ht="15">
      <c r="F204" s="149"/>
    </row>
    <row r="205" ht="15">
      <c r="F205" s="149"/>
    </row>
    <row r="206" ht="15">
      <c r="F206" s="149"/>
    </row>
    <row r="207" ht="15">
      <c r="F207" s="149"/>
    </row>
    <row r="208" ht="15">
      <c r="F208" s="149"/>
    </row>
    <row r="209" ht="15">
      <c r="F209" s="149"/>
    </row>
    <row r="210" ht="15">
      <c r="F210" s="149"/>
    </row>
    <row r="211" ht="15">
      <c r="F211" s="149"/>
    </row>
    <row r="212" ht="15">
      <c r="F212" s="149"/>
    </row>
    <row r="213" ht="15">
      <c r="F213" s="149"/>
    </row>
    <row r="214" ht="15">
      <c r="F214" s="149"/>
    </row>
    <row r="215" ht="15">
      <c r="F215" s="149"/>
    </row>
    <row r="216" ht="15">
      <c r="F216" s="149"/>
    </row>
    <row r="217" ht="15">
      <c r="F217" s="149"/>
    </row>
    <row r="218" ht="15">
      <c r="F218" s="149"/>
    </row>
    <row r="219" ht="15">
      <c r="F219" s="149"/>
    </row>
    <row r="220" ht="15">
      <c r="F220" s="149"/>
    </row>
    <row r="221" ht="15">
      <c r="F221" s="149"/>
    </row>
    <row r="222" ht="15">
      <c r="F222" s="149"/>
    </row>
    <row r="223" ht="15">
      <c r="F223" s="149"/>
    </row>
    <row r="224" ht="15">
      <c r="F224" s="149"/>
    </row>
    <row r="225" ht="15">
      <c r="F225" s="149"/>
    </row>
    <row r="226" ht="15">
      <c r="F226" s="149"/>
    </row>
    <row r="227" ht="15">
      <c r="F227" s="149"/>
    </row>
    <row r="228" ht="15">
      <c r="F228" s="149"/>
    </row>
    <row r="229" ht="15">
      <c r="F229" s="149"/>
    </row>
    <row r="230" ht="15">
      <c r="F230" s="149"/>
    </row>
    <row r="231" ht="15">
      <c r="F231" s="149"/>
    </row>
    <row r="232" ht="15">
      <c r="F232" s="149"/>
    </row>
    <row r="233" ht="15">
      <c r="F233" s="149"/>
    </row>
    <row r="234" ht="15">
      <c r="F234" s="149"/>
    </row>
    <row r="235" ht="15">
      <c r="F235" s="149"/>
    </row>
    <row r="236" ht="15">
      <c r="F236" s="149"/>
    </row>
    <row r="237" ht="15">
      <c r="F237" s="149"/>
    </row>
    <row r="238" ht="15">
      <c r="F238" s="149"/>
    </row>
    <row r="239" ht="15">
      <c r="F239" s="149"/>
    </row>
    <row r="240" ht="15">
      <c r="F240" s="149"/>
    </row>
  </sheetData>
  <sheetProtection/>
  <mergeCells count="3">
    <mergeCell ref="J4:L4"/>
    <mergeCell ref="G4:I4"/>
    <mergeCell ref="D4:F4"/>
  </mergeCells>
  <printOptions/>
  <pageMargins left="0.7480314960629921" right="0.31496062992125984" top="0.5118110236220472" bottom="0.4724409448818898" header="0.5118110236220472" footer="0.5118110236220472"/>
  <pageSetup fitToHeight="6" fitToWidth="1" horizontalDpi="600" verticalDpi="600" orientation="landscape" paperSize="9" scale="64" r:id="rId1"/>
  <rowBreaks count="2" manualBreakCount="2">
    <brk id="82" max="11" man="1"/>
    <brk id="1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2.25390625" style="0" customWidth="1"/>
  </cols>
  <sheetData>
    <row r="1" spans="1:6" ht="15.75">
      <c r="A1" s="51" t="s">
        <v>40</v>
      </c>
      <c r="B1" s="58" t="s">
        <v>18</v>
      </c>
      <c r="C1" s="58" t="s">
        <v>59</v>
      </c>
      <c r="D1" s="59">
        <v>300</v>
      </c>
      <c r="E1" s="59">
        <v>60</v>
      </c>
      <c r="F1" s="32">
        <v>18</v>
      </c>
    </row>
    <row r="2" spans="1:6" ht="17.25" customHeight="1">
      <c r="A2" s="51" t="s">
        <v>41</v>
      </c>
      <c r="B2" s="11" t="s">
        <v>18</v>
      </c>
      <c r="C2" s="11" t="s">
        <v>58</v>
      </c>
      <c r="D2" s="34">
        <v>175</v>
      </c>
      <c r="E2" s="34">
        <v>6.1</v>
      </c>
      <c r="F2" s="32">
        <v>1.06</v>
      </c>
    </row>
    <row r="3" spans="1:6" ht="15" customHeight="1">
      <c r="A3" s="51" t="s">
        <v>42</v>
      </c>
      <c r="B3" s="11" t="s">
        <v>18</v>
      </c>
      <c r="C3" s="11" t="s">
        <v>58</v>
      </c>
      <c r="D3" s="34">
        <v>175</v>
      </c>
      <c r="E3" s="34">
        <v>4</v>
      </c>
      <c r="F3" s="32">
        <v>0.7</v>
      </c>
    </row>
    <row r="4" spans="1:6" ht="17.25" customHeight="1">
      <c r="A4" s="51" t="s">
        <v>60</v>
      </c>
      <c r="B4" s="11" t="s">
        <v>18</v>
      </c>
      <c r="C4" s="11" t="s">
        <v>133</v>
      </c>
      <c r="D4" s="34">
        <v>10</v>
      </c>
      <c r="E4" s="34">
        <v>25</v>
      </c>
      <c r="F4" s="32">
        <v>0.25</v>
      </c>
    </row>
    <row r="5" spans="1:6" ht="15" customHeight="1">
      <c r="A5" s="51" t="s">
        <v>134</v>
      </c>
      <c r="B5" s="11" t="s">
        <v>18</v>
      </c>
      <c r="C5" s="11" t="s">
        <v>58</v>
      </c>
      <c r="D5" s="34">
        <v>300</v>
      </c>
      <c r="E5" s="34">
        <v>1</v>
      </c>
      <c r="F5" s="32">
        <v>0.3</v>
      </c>
    </row>
    <row r="6" spans="1:6" ht="16.5" customHeight="1">
      <c r="A6" s="51" t="s">
        <v>43</v>
      </c>
      <c r="B6" s="11" t="s">
        <v>18</v>
      </c>
      <c r="C6" s="11" t="s">
        <v>58</v>
      </c>
      <c r="D6" s="34">
        <v>5</v>
      </c>
      <c r="E6" s="34">
        <v>36</v>
      </c>
      <c r="F6" s="32">
        <v>0.18</v>
      </c>
    </row>
    <row r="7" spans="1:6" ht="15.75">
      <c r="A7" s="51" t="s">
        <v>44</v>
      </c>
      <c r="B7" s="11" t="s">
        <v>18</v>
      </c>
      <c r="C7" s="11" t="s">
        <v>58</v>
      </c>
      <c r="D7" s="34">
        <v>20</v>
      </c>
      <c r="E7" s="34">
        <v>22.5</v>
      </c>
      <c r="F7" s="32">
        <v>0.45</v>
      </c>
    </row>
    <row r="8" spans="1:6" ht="15.75">
      <c r="A8" s="51" t="s">
        <v>45</v>
      </c>
      <c r="B8" s="11" t="s">
        <v>18</v>
      </c>
      <c r="C8" s="11" t="s">
        <v>58</v>
      </c>
      <c r="D8" s="34">
        <v>50</v>
      </c>
      <c r="E8" s="34">
        <v>8</v>
      </c>
      <c r="F8" s="32">
        <v>0.4</v>
      </c>
    </row>
    <row r="9" spans="1:6" ht="15.75" customHeight="1">
      <c r="A9" s="51" t="s">
        <v>57</v>
      </c>
      <c r="B9" s="11" t="s">
        <v>18</v>
      </c>
      <c r="C9" s="11" t="s">
        <v>58</v>
      </c>
      <c r="D9" s="34">
        <v>100</v>
      </c>
      <c r="E9" s="34">
        <v>3</v>
      </c>
      <c r="F9" s="32">
        <v>0.3</v>
      </c>
    </row>
    <row r="10" spans="1:6" ht="16.5" customHeight="1">
      <c r="A10" s="51" t="s">
        <v>46</v>
      </c>
      <c r="B10" s="11" t="s">
        <v>18</v>
      </c>
      <c r="C10" s="11" t="s">
        <v>58</v>
      </c>
      <c r="D10" s="34">
        <v>10</v>
      </c>
      <c r="E10" s="34">
        <v>15</v>
      </c>
      <c r="F10" s="32">
        <v>0.15</v>
      </c>
    </row>
    <row r="11" spans="1:6" ht="15.75">
      <c r="A11" s="51" t="s">
        <v>47</v>
      </c>
      <c r="B11" s="11" t="s">
        <v>18</v>
      </c>
      <c r="C11" s="11" t="s">
        <v>58</v>
      </c>
      <c r="D11" s="34">
        <v>12</v>
      </c>
      <c r="E11" s="34">
        <v>15</v>
      </c>
      <c r="F11" s="32">
        <v>0.18</v>
      </c>
    </row>
    <row r="12" spans="1:6" ht="18" customHeight="1">
      <c r="A12" s="51" t="s">
        <v>135</v>
      </c>
      <c r="B12" s="11" t="s">
        <v>18</v>
      </c>
      <c r="C12" s="11" t="s">
        <v>133</v>
      </c>
      <c r="D12" s="34">
        <v>80</v>
      </c>
      <c r="E12" s="34">
        <v>12</v>
      </c>
      <c r="F12" s="32">
        <v>0.96</v>
      </c>
    </row>
    <row r="13" spans="1:6" ht="18" customHeight="1">
      <c r="A13" s="51" t="s">
        <v>48</v>
      </c>
      <c r="B13" s="11" t="s">
        <v>18</v>
      </c>
      <c r="C13" s="11" t="s">
        <v>58</v>
      </c>
      <c r="D13" s="34">
        <v>50</v>
      </c>
      <c r="E13" s="34">
        <v>15</v>
      </c>
      <c r="F13" s="32">
        <v>0.75</v>
      </c>
    </row>
    <row r="14" spans="1:6" ht="17.25" customHeight="1">
      <c r="A14" s="51" t="s">
        <v>49</v>
      </c>
      <c r="B14" s="11" t="s">
        <v>18</v>
      </c>
      <c r="C14" s="11" t="s">
        <v>58</v>
      </c>
      <c r="D14" s="34">
        <v>3</v>
      </c>
      <c r="E14" s="34">
        <v>300</v>
      </c>
      <c r="F14" s="32">
        <v>0.9</v>
      </c>
    </row>
    <row r="15" spans="1:6" ht="17.25" customHeight="1">
      <c r="A15" s="51" t="s">
        <v>88</v>
      </c>
      <c r="B15" s="11" t="s">
        <v>18</v>
      </c>
      <c r="C15" s="11" t="s">
        <v>58</v>
      </c>
      <c r="D15" s="34">
        <v>10</v>
      </c>
      <c r="E15" s="34">
        <v>35</v>
      </c>
      <c r="F15" s="32">
        <v>0.35</v>
      </c>
    </row>
    <row r="16" spans="1:6" ht="17.25" customHeight="1">
      <c r="A16" s="51" t="s">
        <v>72</v>
      </c>
      <c r="B16" s="11" t="s">
        <v>18</v>
      </c>
      <c r="C16" s="11" t="s">
        <v>58</v>
      </c>
      <c r="D16" s="34">
        <v>20</v>
      </c>
      <c r="E16" s="34">
        <v>12.5</v>
      </c>
      <c r="F16" s="32">
        <v>0.25</v>
      </c>
    </row>
    <row r="17" spans="1:6" ht="15.75">
      <c r="A17" s="51" t="s">
        <v>73</v>
      </c>
      <c r="B17" s="11" t="s">
        <v>18</v>
      </c>
      <c r="C17" s="11" t="s">
        <v>58</v>
      </c>
      <c r="D17" s="34">
        <v>2</v>
      </c>
      <c r="E17" s="34">
        <v>1400</v>
      </c>
      <c r="F17" s="32">
        <v>2.8</v>
      </c>
    </row>
    <row r="18" spans="1:6" ht="16.5" customHeight="1">
      <c r="A18" s="51" t="s">
        <v>74</v>
      </c>
      <c r="B18" s="11" t="s">
        <v>18</v>
      </c>
      <c r="C18" s="11" t="s">
        <v>58</v>
      </c>
      <c r="D18" s="34">
        <v>3</v>
      </c>
      <c r="E18" s="34">
        <v>300</v>
      </c>
      <c r="F18" s="32">
        <v>0.9</v>
      </c>
    </row>
    <row r="19" spans="1:6" ht="17.25" customHeight="1">
      <c r="A19" s="51" t="s">
        <v>75</v>
      </c>
      <c r="B19" s="11" t="s">
        <v>18</v>
      </c>
      <c r="C19" s="11" t="s">
        <v>58</v>
      </c>
      <c r="D19" s="34">
        <v>30</v>
      </c>
      <c r="E19" s="34">
        <v>20</v>
      </c>
      <c r="F19" s="32">
        <v>0.6</v>
      </c>
    </row>
    <row r="20" spans="1:6" ht="18" customHeight="1">
      <c r="A20" s="51" t="s">
        <v>76</v>
      </c>
      <c r="B20" s="11" t="s">
        <v>18</v>
      </c>
      <c r="C20" s="11" t="s">
        <v>58</v>
      </c>
      <c r="D20" s="34">
        <v>12</v>
      </c>
      <c r="E20" s="34">
        <v>30</v>
      </c>
      <c r="F20" s="32">
        <v>0.36</v>
      </c>
    </row>
    <row r="21" spans="1:6" ht="15.75">
      <c r="A21" s="51" t="s">
        <v>77</v>
      </c>
      <c r="B21" s="11" t="s">
        <v>18</v>
      </c>
      <c r="C21" s="11" t="s">
        <v>58</v>
      </c>
      <c r="D21" s="34">
        <v>3</v>
      </c>
      <c r="E21" s="34">
        <v>230</v>
      </c>
      <c r="F21" s="32">
        <v>0.69</v>
      </c>
    </row>
    <row r="22" spans="1:6" ht="15.75">
      <c r="A22" s="51" t="s">
        <v>78</v>
      </c>
      <c r="B22" s="11" t="s">
        <v>18</v>
      </c>
      <c r="C22" s="11" t="s">
        <v>58</v>
      </c>
      <c r="D22" s="34">
        <v>7</v>
      </c>
      <c r="E22" s="34">
        <v>120</v>
      </c>
      <c r="F22" s="32">
        <v>0.84</v>
      </c>
    </row>
    <row r="23" spans="1:6" ht="17.25" customHeight="1">
      <c r="A23" s="51" t="s">
        <v>79</v>
      </c>
      <c r="B23" s="11" t="s">
        <v>18</v>
      </c>
      <c r="C23" s="11" t="s">
        <v>59</v>
      </c>
      <c r="D23" s="34">
        <v>0.5</v>
      </c>
      <c r="E23" s="34">
        <v>300</v>
      </c>
      <c r="F23" s="32">
        <v>0.15</v>
      </c>
    </row>
    <row r="24" spans="1:6" ht="18.75" customHeight="1">
      <c r="A24" s="51" t="s">
        <v>80</v>
      </c>
      <c r="B24" s="11" t="s">
        <v>18</v>
      </c>
      <c r="C24" s="11" t="s">
        <v>59</v>
      </c>
      <c r="D24" s="34">
        <v>2</v>
      </c>
      <c r="E24" s="34">
        <v>140</v>
      </c>
      <c r="F24" s="32">
        <v>0.28</v>
      </c>
    </row>
    <row r="25" spans="1:6" ht="15.75">
      <c r="A25" s="51" t="s">
        <v>81</v>
      </c>
      <c r="B25" s="11" t="s">
        <v>18</v>
      </c>
      <c r="C25" s="11" t="s">
        <v>59</v>
      </c>
      <c r="D25" s="34">
        <v>1</v>
      </c>
      <c r="E25" s="34">
        <v>200</v>
      </c>
      <c r="F25" s="32">
        <v>0.2</v>
      </c>
    </row>
    <row r="26" spans="1:6" ht="15.75" customHeight="1">
      <c r="A26" s="51" t="s">
        <v>82</v>
      </c>
      <c r="B26" s="11" t="s">
        <v>18</v>
      </c>
      <c r="C26" s="11" t="s">
        <v>59</v>
      </c>
      <c r="D26" s="34">
        <v>2</v>
      </c>
      <c r="E26" s="34">
        <v>90</v>
      </c>
      <c r="F26" s="32">
        <v>0.18</v>
      </c>
    </row>
    <row r="27" spans="1:6" ht="15.75" customHeight="1">
      <c r="A27" s="51" t="s">
        <v>83</v>
      </c>
      <c r="B27" s="11" t="s">
        <v>18</v>
      </c>
      <c r="C27" s="11" t="s">
        <v>59</v>
      </c>
      <c r="D27" s="34">
        <v>2</v>
      </c>
      <c r="E27" s="34">
        <v>80</v>
      </c>
      <c r="F27" s="32">
        <v>0.16</v>
      </c>
    </row>
    <row r="28" spans="1:6" ht="18.75" customHeight="1">
      <c r="A28" s="51" t="s">
        <v>84</v>
      </c>
      <c r="B28" s="11" t="s">
        <v>18</v>
      </c>
      <c r="C28" s="11" t="s">
        <v>58</v>
      </c>
      <c r="D28" s="34">
        <v>15</v>
      </c>
      <c r="E28" s="34">
        <v>6</v>
      </c>
      <c r="F28" s="32">
        <v>0.09</v>
      </c>
    </row>
    <row r="29" spans="1:6" ht="31.5" customHeight="1">
      <c r="A29" s="51" t="s">
        <v>85</v>
      </c>
      <c r="B29" s="11" t="s">
        <v>18</v>
      </c>
      <c r="C29" s="11"/>
      <c r="D29" s="34"/>
      <c r="E29" s="34"/>
      <c r="F29" s="32">
        <v>2.5</v>
      </c>
    </row>
    <row r="31" ht="15">
      <c r="F31" s="57">
        <f>SUM(F1:F30)</f>
        <v>34.93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51">
      <selection activeCell="A155" sqref="A155"/>
    </sheetView>
  </sheetViews>
  <sheetFormatPr defaultColWidth="9.00390625" defaultRowHeight="12.75"/>
  <cols>
    <col min="1" max="1" width="65.625" style="0" customWidth="1"/>
    <col min="2" max="2" width="7.375" style="0" customWidth="1"/>
    <col min="3" max="3" width="8.375" style="0" customWidth="1"/>
    <col min="4" max="4" width="11.00390625" style="0" customWidth="1"/>
    <col min="5" max="5" width="15.125" style="0" customWidth="1"/>
    <col min="6" max="6" width="17.875" style="0" customWidth="1"/>
    <col min="7" max="7" width="11.00390625" style="0" customWidth="1"/>
    <col min="8" max="8" width="15.125" style="0" customWidth="1"/>
    <col min="9" max="9" width="17.875" style="0" customWidth="1"/>
    <col min="10" max="10" width="11.00390625" style="0" customWidth="1"/>
    <col min="11" max="11" width="15.125" style="0" customWidth="1"/>
    <col min="12" max="12" width="17.875" style="0" customWidth="1"/>
  </cols>
  <sheetData>
    <row r="1" spans="1:6" ht="15.75">
      <c r="A1" s="170" t="s">
        <v>20</v>
      </c>
      <c r="B1" s="170"/>
      <c r="C1" s="170"/>
      <c r="D1" s="170"/>
      <c r="E1" s="170"/>
      <c r="F1" s="170"/>
    </row>
    <row r="2" spans="1:6" ht="14.25">
      <c r="A2" s="171" t="s">
        <v>138</v>
      </c>
      <c r="B2" s="171"/>
      <c r="C2" s="171"/>
      <c r="D2" s="171"/>
      <c r="E2" s="171"/>
      <c r="F2" s="171"/>
    </row>
    <row r="3" spans="1:6" ht="15.75">
      <c r="A3" s="2" t="s">
        <v>7</v>
      </c>
      <c r="B3" s="2"/>
      <c r="C3" s="2"/>
      <c r="D3" s="2"/>
      <c r="E3" s="2"/>
      <c r="F3" s="2"/>
    </row>
    <row r="4" spans="1:12" ht="15.75">
      <c r="A4" s="2"/>
      <c r="B4" s="2"/>
      <c r="C4" s="2"/>
      <c r="D4" s="169" t="s">
        <v>238</v>
      </c>
      <c r="E4" s="169"/>
      <c r="F4" s="169"/>
      <c r="G4" s="169" t="s">
        <v>237</v>
      </c>
      <c r="H4" s="169"/>
      <c r="I4" s="169"/>
      <c r="J4" s="169" t="s">
        <v>239</v>
      </c>
      <c r="K4" s="169"/>
      <c r="L4" s="169"/>
    </row>
    <row r="5" spans="1:12" ht="63">
      <c r="A5" s="12" t="s">
        <v>0</v>
      </c>
      <c r="B5" s="13" t="s">
        <v>22</v>
      </c>
      <c r="C5" s="13" t="s">
        <v>200</v>
      </c>
      <c r="D5" s="13" t="s">
        <v>23</v>
      </c>
      <c r="E5" s="13" t="s">
        <v>24</v>
      </c>
      <c r="F5" s="12" t="s">
        <v>21</v>
      </c>
      <c r="G5" s="13" t="s">
        <v>23</v>
      </c>
      <c r="H5" s="13" t="s">
        <v>24</v>
      </c>
      <c r="I5" s="12" t="s">
        <v>21</v>
      </c>
      <c r="J5" s="13" t="s">
        <v>23</v>
      </c>
      <c r="K5" s="13" t="s">
        <v>24</v>
      </c>
      <c r="L5" s="12" t="s">
        <v>21</v>
      </c>
    </row>
    <row r="6" spans="1:12" ht="40.5" customHeight="1">
      <c r="A6" s="22" t="s">
        <v>56</v>
      </c>
      <c r="B6" s="20"/>
      <c r="C6" s="23"/>
      <c r="D6" s="23"/>
      <c r="E6" s="23"/>
      <c r="F6" s="64">
        <f>F7+F110+F113+F117+F138+F154+F157+F213+F220+F222</f>
        <v>12752.163</v>
      </c>
      <c r="G6" s="76"/>
      <c r="H6" s="76"/>
      <c r="I6" s="76"/>
      <c r="J6" s="76"/>
      <c r="K6" s="76"/>
      <c r="L6" s="76"/>
    </row>
    <row r="7" spans="1:12" ht="19.5" customHeight="1">
      <c r="A7" s="24" t="s">
        <v>2</v>
      </c>
      <c r="B7" s="18"/>
      <c r="C7" s="19"/>
      <c r="D7" s="33"/>
      <c r="E7" s="33"/>
      <c r="F7" s="65">
        <f>F109</f>
        <v>642.9309999999998</v>
      </c>
      <c r="G7" s="76"/>
      <c r="H7" s="76"/>
      <c r="I7" s="76"/>
      <c r="J7" s="76"/>
      <c r="K7" s="76"/>
      <c r="L7" s="76"/>
    </row>
    <row r="8" spans="1:12" ht="17.25" customHeight="1">
      <c r="A8" s="51" t="s">
        <v>25</v>
      </c>
      <c r="B8" s="11" t="s">
        <v>10</v>
      </c>
      <c r="C8" s="11"/>
      <c r="D8" s="34"/>
      <c r="E8" s="34"/>
      <c r="F8" s="66">
        <v>23</v>
      </c>
      <c r="G8" s="76"/>
      <c r="H8" s="76"/>
      <c r="I8" s="76"/>
      <c r="J8" s="76"/>
      <c r="K8" s="76"/>
      <c r="L8" s="76"/>
    </row>
    <row r="9" spans="1:12" ht="17.25" customHeight="1">
      <c r="A9" s="51" t="s">
        <v>26</v>
      </c>
      <c r="B9" s="11" t="s">
        <v>10</v>
      </c>
      <c r="C9" s="11"/>
      <c r="D9" s="34"/>
      <c r="E9" s="34"/>
      <c r="F9" s="66">
        <v>62.945</v>
      </c>
      <c r="G9" s="76"/>
      <c r="H9" s="76"/>
      <c r="I9" s="76"/>
      <c r="J9" s="76"/>
      <c r="K9" s="76"/>
      <c r="L9" s="76"/>
    </row>
    <row r="10" spans="1:12" ht="17.25" customHeight="1">
      <c r="A10" s="51" t="s">
        <v>8</v>
      </c>
      <c r="B10" s="11" t="s">
        <v>10</v>
      </c>
      <c r="C10" s="11" t="s">
        <v>58</v>
      </c>
      <c r="D10" s="34">
        <v>288</v>
      </c>
      <c r="E10" s="34">
        <v>16.3</v>
      </c>
      <c r="F10" s="66">
        <v>6.7</v>
      </c>
      <c r="G10" s="76"/>
      <c r="H10" s="76"/>
      <c r="I10" s="76"/>
      <c r="J10" s="76"/>
      <c r="K10" s="76"/>
      <c r="L10" s="76"/>
    </row>
    <row r="11" spans="1:12" ht="17.25" customHeight="1">
      <c r="A11" s="51" t="s">
        <v>139</v>
      </c>
      <c r="B11" s="11" t="s">
        <v>10</v>
      </c>
      <c r="C11" s="11"/>
      <c r="D11" s="34"/>
      <c r="E11" s="34"/>
      <c r="F11" s="66">
        <v>0.3</v>
      </c>
      <c r="G11" s="76"/>
      <c r="H11" s="76"/>
      <c r="I11" s="76"/>
      <c r="J11" s="76"/>
      <c r="K11" s="76"/>
      <c r="L11" s="76"/>
    </row>
    <row r="12" spans="1:12" ht="17.25" customHeight="1">
      <c r="A12" s="51" t="s">
        <v>9</v>
      </c>
      <c r="B12" s="11" t="s">
        <v>10</v>
      </c>
      <c r="C12" s="11" t="s">
        <v>129</v>
      </c>
      <c r="D12" s="34">
        <v>12</v>
      </c>
      <c r="E12" s="34">
        <v>83.33</v>
      </c>
      <c r="F12" s="66">
        <v>1</v>
      </c>
      <c r="G12" s="76"/>
      <c r="H12" s="76"/>
      <c r="I12" s="76"/>
      <c r="J12" s="76"/>
      <c r="K12" s="76"/>
      <c r="L12" s="76"/>
    </row>
    <row r="13" spans="1:12" ht="17.25" customHeight="1">
      <c r="A13" s="51" t="s">
        <v>12</v>
      </c>
      <c r="B13" s="11" t="s">
        <v>11</v>
      </c>
      <c r="C13" s="11"/>
      <c r="D13" s="34"/>
      <c r="E13" s="34"/>
      <c r="F13" s="66">
        <v>2.6</v>
      </c>
      <c r="G13" s="76"/>
      <c r="H13" s="76"/>
      <c r="I13" s="76"/>
      <c r="J13" s="76"/>
      <c r="K13" s="76"/>
      <c r="L13" s="76"/>
    </row>
    <row r="14" spans="1:12" ht="17.25" customHeight="1">
      <c r="A14" s="51" t="s">
        <v>27</v>
      </c>
      <c r="B14" s="11" t="s">
        <v>13</v>
      </c>
      <c r="C14" s="11" t="s">
        <v>130</v>
      </c>
      <c r="D14" s="34">
        <v>58.31</v>
      </c>
      <c r="E14" s="34">
        <v>1606.2</v>
      </c>
      <c r="F14" s="66">
        <v>135.207</v>
      </c>
      <c r="G14" s="76"/>
      <c r="H14" s="76"/>
      <c r="I14" s="76"/>
      <c r="J14" s="76"/>
      <c r="K14" s="76"/>
      <c r="L14" s="76"/>
    </row>
    <row r="15" spans="1:12" ht="17.25" customHeight="1">
      <c r="A15" s="51" t="s">
        <v>28</v>
      </c>
      <c r="B15" s="11" t="s">
        <v>13</v>
      </c>
      <c r="C15" s="11" t="s">
        <v>131</v>
      </c>
      <c r="D15" s="34">
        <v>6996</v>
      </c>
      <c r="E15" s="41">
        <v>4.511</v>
      </c>
      <c r="F15" s="66">
        <v>58.093</v>
      </c>
      <c r="G15" s="76"/>
      <c r="H15" s="76"/>
      <c r="I15" s="76"/>
      <c r="J15" s="76"/>
      <c r="K15" s="76"/>
      <c r="L15" s="76"/>
    </row>
    <row r="16" spans="1:12" ht="17.25" customHeight="1">
      <c r="A16" s="51" t="s">
        <v>29</v>
      </c>
      <c r="B16" s="11" t="s">
        <v>13</v>
      </c>
      <c r="C16" s="11" t="s">
        <v>132</v>
      </c>
      <c r="D16" s="34">
        <v>99.2</v>
      </c>
      <c r="E16" s="34">
        <v>13.1</v>
      </c>
      <c r="F16" s="66">
        <v>1.3</v>
      </c>
      <c r="G16" s="76"/>
      <c r="H16" s="76"/>
      <c r="I16" s="76"/>
      <c r="J16" s="76"/>
      <c r="K16" s="76"/>
      <c r="L16" s="76"/>
    </row>
    <row r="17" spans="1:12" ht="17.25" customHeight="1">
      <c r="A17" s="51" t="s">
        <v>30</v>
      </c>
      <c r="B17" s="11" t="s">
        <v>13</v>
      </c>
      <c r="C17" s="11"/>
      <c r="D17" s="34"/>
      <c r="E17" s="34"/>
      <c r="F17" s="66">
        <v>0</v>
      </c>
      <c r="G17" s="76"/>
      <c r="H17" s="76"/>
      <c r="I17" s="76"/>
      <c r="J17" s="76"/>
      <c r="K17" s="76"/>
      <c r="L17" s="76"/>
    </row>
    <row r="18" spans="1:12" ht="17.25" customHeight="1">
      <c r="A18" s="51" t="s">
        <v>31</v>
      </c>
      <c r="B18" s="11" t="s">
        <v>14</v>
      </c>
      <c r="C18" s="11"/>
      <c r="D18" s="34"/>
      <c r="E18" s="34"/>
      <c r="F18" s="66">
        <v>6.34</v>
      </c>
      <c r="G18" s="76"/>
      <c r="H18" s="76"/>
      <c r="I18" s="76"/>
      <c r="J18" s="76"/>
      <c r="K18" s="76"/>
      <c r="L18" s="76"/>
    </row>
    <row r="19" spans="1:12" ht="17.25" customHeight="1">
      <c r="A19" s="51" t="s">
        <v>32</v>
      </c>
      <c r="B19" s="11" t="s">
        <v>14</v>
      </c>
      <c r="C19" s="11"/>
      <c r="D19" s="34"/>
      <c r="E19" s="34"/>
      <c r="F19" s="66">
        <v>1.189</v>
      </c>
      <c r="G19" s="76"/>
      <c r="H19" s="76"/>
      <c r="I19" s="76"/>
      <c r="J19" s="76"/>
      <c r="K19" s="76"/>
      <c r="L19" s="76"/>
    </row>
    <row r="20" spans="1:12" ht="17.25" customHeight="1">
      <c r="A20" s="51" t="s">
        <v>170</v>
      </c>
      <c r="B20" s="11" t="s">
        <v>14</v>
      </c>
      <c r="C20" s="11"/>
      <c r="D20" s="34"/>
      <c r="E20" s="34"/>
      <c r="F20" s="66">
        <v>1.311</v>
      </c>
      <c r="G20" s="76"/>
      <c r="H20" s="76"/>
      <c r="I20" s="76"/>
      <c r="J20" s="76"/>
      <c r="K20" s="76"/>
      <c r="L20" s="76"/>
    </row>
    <row r="21" spans="1:12" ht="17.25" customHeight="1">
      <c r="A21" s="51" t="s">
        <v>33</v>
      </c>
      <c r="B21" s="11" t="s">
        <v>14</v>
      </c>
      <c r="C21" s="11"/>
      <c r="D21" s="34"/>
      <c r="E21" s="34"/>
      <c r="F21" s="66">
        <v>1</v>
      </c>
      <c r="G21" s="76"/>
      <c r="H21" s="76"/>
      <c r="I21" s="76"/>
      <c r="J21" s="76"/>
      <c r="K21" s="76"/>
      <c r="L21" s="76"/>
    </row>
    <row r="22" spans="1:12" ht="17.25" customHeight="1">
      <c r="A22" s="51" t="s">
        <v>171</v>
      </c>
      <c r="B22" s="11" t="s">
        <v>14</v>
      </c>
      <c r="C22" s="11"/>
      <c r="D22" s="34"/>
      <c r="E22" s="34"/>
      <c r="F22" s="66">
        <v>39.8</v>
      </c>
      <c r="G22" s="76"/>
      <c r="H22" s="76"/>
      <c r="I22" s="76"/>
      <c r="J22" s="76"/>
      <c r="K22" s="76"/>
      <c r="L22" s="76"/>
    </row>
    <row r="23" spans="1:12" ht="17.25" customHeight="1">
      <c r="A23" s="51" t="s">
        <v>172</v>
      </c>
      <c r="B23" s="11" t="s">
        <v>14</v>
      </c>
      <c r="C23" s="11"/>
      <c r="D23" s="34"/>
      <c r="E23" s="34"/>
      <c r="F23" s="66">
        <v>1.86</v>
      </c>
      <c r="G23" s="76"/>
      <c r="H23" s="76"/>
      <c r="I23" s="76"/>
      <c r="J23" s="76"/>
      <c r="K23" s="76"/>
      <c r="L23" s="76"/>
    </row>
    <row r="24" spans="1:12" ht="30.75" customHeight="1">
      <c r="A24" s="51" t="s">
        <v>86</v>
      </c>
      <c r="B24" s="11" t="s">
        <v>14</v>
      </c>
      <c r="C24" s="11"/>
      <c r="D24" s="34"/>
      <c r="E24" s="34"/>
      <c r="F24" s="66">
        <v>21.7</v>
      </c>
      <c r="G24" s="76"/>
      <c r="H24" s="76"/>
      <c r="I24" s="76"/>
      <c r="J24" s="76"/>
      <c r="K24" s="76"/>
      <c r="L24" s="76"/>
    </row>
    <row r="25" spans="1:12" ht="15.75" customHeight="1">
      <c r="A25" s="51" t="s">
        <v>194</v>
      </c>
      <c r="B25" s="11" t="s">
        <v>14</v>
      </c>
      <c r="C25" s="11"/>
      <c r="D25" s="34"/>
      <c r="E25" s="34"/>
      <c r="F25" s="66">
        <v>0</v>
      </c>
      <c r="G25" s="76"/>
      <c r="H25" s="76"/>
      <c r="I25" s="76"/>
      <c r="J25" s="76"/>
      <c r="K25" s="76"/>
      <c r="L25" s="76"/>
    </row>
    <row r="26" spans="1:12" ht="18" customHeight="1">
      <c r="A26" s="51" t="s">
        <v>34</v>
      </c>
      <c r="B26" s="11" t="s">
        <v>16</v>
      </c>
      <c r="C26" s="11"/>
      <c r="D26" s="34"/>
      <c r="E26" s="34"/>
      <c r="F26" s="66">
        <v>0</v>
      </c>
      <c r="G26" s="76"/>
      <c r="H26" s="76"/>
      <c r="I26" s="76"/>
      <c r="J26" s="76"/>
      <c r="K26" s="76"/>
      <c r="L26" s="76"/>
    </row>
    <row r="27" spans="1:12" ht="15.75">
      <c r="A27" s="52" t="s">
        <v>70</v>
      </c>
      <c r="B27" s="11" t="s">
        <v>16</v>
      </c>
      <c r="C27" s="11"/>
      <c r="D27" s="34"/>
      <c r="E27" s="34"/>
      <c r="F27" s="66">
        <v>2.9</v>
      </c>
      <c r="G27" s="76"/>
      <c r="H27" s="76"/>
      <c r="I27" s="76"/>
      <c r="J27" s="76"/>
      <c r="K27" s="76"/>
      <c r="L27" s="76"/>
    </row>
    <row r="28" spans="1:12" ht="15.75">
      <c r="A28" s="52" t="s">
        <v>71</v>
      </c>
      <c r="B28" s="11" t="s">
        <v>16</v>
      </c>
      <c r="C28" s="11"/>
      <c r="D28" s="34"/>
      <c r="E28" s="34"/>
      <c r="F28" s="66">
        <v>13.8</v>
      </c>
      <c r="G28" s="76"/>
      <c r="H28" s="76"/>
      <c r="I28" s="76"/>
      <c r="J28" s="76"/>
      <c r="K28" s="76"/>
      <c r="L28" s="76"/>
    </row>
    <row r="29" spans="1:12" ht="15.75" customHeight="1">
      <c r="A29" s="51" t="s">
        <v>35</v>
      </c>
      <c r="B29" s="11" t="s">
        <v>16</v>
      </c>
      <c r="C29" s="11"/>
      <c r="D29" s="34"/>
      <c r="E29" s="34"/>
      <c r="F29" s="66">
        <v>8.795</v>
      </c>
      <c r="G29" s="76"/>
      <c r="H29" s="76"/>
      <c r="I29" s="76"/>
      <c r="J29" s="76"/>
      <c r="K29" s="76"/>
      <c r="L29" s="76"/>
    </row>
    <row r="30" spans="1:12" ht="17.25" customHeight="1">
      <c r="A30" s="53" t="s">
        <v>36</v>
      </c>
      <c r="B30" s="11" t="s">
        <v>16</v>
      </c>
      <c r="C30" s="11"/>
      <c r="D30" s="34"/>
      <c r="E30" s="34"/>
      <c r="F30" s="66">
        <v>5.536</v>
      </c>
      <c r="G30" s="76"/>
      <c r="H30" s="76"/>
      <c r="I30" s="76"/>
      <c r="J30" s="76"/>
      <c r="K30" s="76"/>
      <c r="L30" s="76"/>
    </row>
    <row r="31" spans="1:12" ht="17.25" customHeight="1">
      <c r="A31" s="53" t="s">
        <v>173</v>
      </c>
      <c r="B31" s="11" t="s">
        <v>16</v>
      </c>
      <c r="C31" s="11"/>
      <c r="D31" s="34"/>
      <c r="E31" s="34"/>
      <c r="F31" s="66">
        <v>0.5</v>
      </c>
      <c r="G31" s="76"/>
      <c r="H31" s="76"/>
      <c r="I31" s="76"/>
      <c r="J31" s="76"/>
      <c r="K31" s="76"/>
      <c r="L31" s="76"/>
    </row>
    <row r="32" spans="1:12" ht="14.25" customHeight="1">
      <c r="A32" s="51" t="s">
        <v>37</v>
      </c>
      <c r="B32" s="11" t="s">
        <v>16</v>
      </c>
      <c r="C32" s="11"/>
      <c r="D32" s="34"/>
      <c r="E32" s="34"/>
      <c r="F32" s="66">
        <v>4.5</v>
      </c>
      <c r="G32" s="76"/>
      <c r="H32" s="76"/>
      <c r="I32" s="76"/>
      <c r="J32" s="76"/>
      <c r="K32" s="76"/>
      <c r="L32" s="76"/>
    </row>
    <row r="33" spans="1:12" ht="15.75">
      <c r="A33" s="51" t="s">
        <v>15</v>
      </c>
      <c r="B33" s="11" t="s">
        <v>16</v>
      </c>
      <c r="C33" s="11"/>
      <c r="D33" s="34"/>
      <c r="E33" s="34"/>
      <c r="F33" s="66">
        <v>3</v>
      </c>
      <c r="G33" s="76"/>
      <c r="H33" s="76"/>
      <c r="I33" s="76"/>
      <c r="J33" s="76"/>
      <c r="K33" s="76"/>
      <c r="L33" s="76"/>
    </row>
    <row r="34" spans="1:12" ht="16.5" customHeight="1">
      <c r="A34" s="51" t="s">
        <v>38</v>
      </c>
      <c r="B34" s="11" t="s">
        <v>16</v>
      </c>
      <c r="C34" s="11"/>
      <c r="D34" s="34"/>
      <c r="E34" s="34"/>
      <c r="F34" s="66">
        <v>0</v>
      </c>
      <c r="G34" s="76"/>
      <c r="H34" s="76"/>
      <c r="I34" s="76"/>
      <c r="J34" s="76"/>
      <c r="K34" s="76"/>
      <c r="L34" s="76"/>
    </row>
    <row r="35" spans="1:12" ht="15.75" customHeight="1">
      <c r="A35" s="51" t="s">
        <v>89</v>
      </c>
      <c r="B35" s="11" t="s">
        <v>16</v>
      </c>
      <c r="C35" s="11"/>
      <c r="D35" s="34"/>
      <c r="E35" s="34"/>
      <c r="F35" s="66">
        <v>0</v>
      </c>
      <c r="G35" s="76"/>
      <c r="H35" s="76"/>
      <c r="I35" s="76"/>
      <c r="J35" s="76"/>
      <c r="K35" s="76"/>
      <c r="L35" s="76"/>
    </row>
    <row r="36" spans="1:12" ht="15.75" customHeight="1">
      <c r="A36" s="51" t="s">
        <v>39</v>
      </c>
      <c r="B36" s="11" t="s">
        <v>16</v>
      </c>
      <c r="C36" s="11"/>
      <c r="D36" s="34"/>
      <c r="E36" s="34"/>
      <c r="F36" s="66">
        <v>9.225</v>
      </c>
      <c r="G36" s="76"/>
      <c r="H36" s="76"/>
      <c r="I36" s="76"/>
      <c r="J36" s="76"/>
      <c r="K36" s="76"/>
      <c r="L36" s="76"/>
    </row>
    <row r="37" spans="1:12" ht="32.25" customHeight="1">
      <c r="A37" s="51" t="s">
        <v>65</v>
      </c>
      <c r="B37" s="11" t="s">
        <v>16</v>
      </c>
      <c r="C37" s="11"/>
      <c r="D37" s="34"/>
      <c r="E37" s="34"/>
      <c r="F37" s="66">
        <v>22.5</v>
      </c>
      <c r="G37" s="76"/>
      <c r="H37" s="76"/>
      <c r="I37" s="76"/>
      <c r="J37" s="76"/>
      <c r="K37" s="76"/>
      <c r="L37" s="76"/>
    </row>
    <row r="38" spans="1:12" ht="17.25" customHeight="1">
      <c r="A38" s="51" t="s">
        <v>174</v>
      </c>
      <c r="B38" s="11" t="s">
        <v>16</v>
      </c>
      <c r="C38" s="11"/>
      <c r="D38" s="34"/>
      <c r="E38" s="34"/>
      <c r="F38" s="66">
        <v>3</v>
      </c>
      <c r="G38" s="76"/>
      <c r="H38" s="76"/>
      <c r="I38" s="76"/>
      <c r="J38" s="76"/>
      <c r="K38" s="76"/>
      <c r="L38" s="76"/>
    </row>
    <row r="39" spans="1:12" ht="15.75">
      <c r="A39" s="51" t="s">
        <v>140</v>
      </c>
      <c r="B39" s="11" t="s">
        <v>17</v>
      </c>
      <c r="C39" s="11" t="s">
        <v>58</v>
      </c>
      <c r="D39" s="34">
        <v>1</v>
      </c>
      <c r="E39" s="34">
        <v>190</v>
      </c>
      <c r="F39" s="66">
        <v>0.19</v>
      </c>
      <c r="G39" s="76"/>
      <c r="H39" s="76"/>
      <c r="I39" s="76"/>
      <c r="J39" s="76"/>
      <c r="K39" s="76"/>
      <c r="L39" s="76"/>
    </row>
    <row r="40" spans="1:12" ht="18.75" customHeight="1">
      <c r="A40" s="51" t="s">
        <v>141</v>
      </c>
      <c r="B40" s="11" t="s">
        <v>17</v>
      </c>
      <c r="C40" s="11" t="s">
        <v>58</v>
      </c>
      <c r="D40" s="34">
        <v>1</v>
      </c>
      <c r="E40" s="34">
        <v>950</v>
      </c>
      <c r="F40" s="66">
        <v>0.95</v>
      </c>
      <c r="G40" s="76"/>
      <c r="H40" s="76"/>
      <c r="I40" s="76"/>
      <c r="J40" s="76"/>
      <c r="K40" s="76"/>
      <c r="L40" s="76"/>
    </row>
    <row r="41" spans="1:12" ht="15" customHeight="1">
      <c r="A41" s="51" t="s">
        <v>87</v>
      </c>
      <c r="B41" s="11" t="s">
        <v>17</v>
      </c>
      <c r="C41" s="11" t="s">
        <v>58</v>
      </c>
      <c r="D41" s="34">
        <v>2</v>
      </c>
      <c r="E41" s="34">
        <v>1000</v>
      </c>
      <c r="F41" s="66">
        <v>2</v>
      </c>
      <c r="G41" s="76"/>
      <c r="H41" s="76"/>
      <c r="I41" s="76"/>
      <c r="J41" s="76"/>
      <c r="K41" s="76"/>
      <c r="L41" s="76"/>
    </row>
    <row r="42" spans="1:12" ht="14.25" customHeight="1">
      <c r="A42" s="63" t="s">
        <v>195</v>
      </c>
      <c r="B42" s="11" t="s">
        <v>17</v>
      </c>
      <c r="C42" s="11" t="s">
        <v>58</v>
      </c>
      <c r="D42" s="34">
        <v>1</v>
      </c>
      <c r="E42" s="34">
        <v>4000</v>
      </c>
      <c r="F42" s="66">
        <v>2.96</v>
      </c>
      <c r="G42" s="76"/>
      <c r="H42" s="76"/>
      <c r="I42" s="76"/>
      <c r="J42" s="76"/>
      <c r="K42" s="76"/>
      <c r="L42" s="76"/>
    </row>
    <row r="43" spans="1:12" ht="15.75">
      <c r="A43" s="51" t="s">
        <v>40</v>
      </c>
      <c r="B43" s="11" t="s">
        <v>18</v>
      </c>
      <c r="C43" s="11" t="s">
        <v>59</v>
      </c>
      <c r="D43" s="34">
        <v>417</v>
      </c>
      <c r="E43" s="34">
        <v>60</v>
      </c>
      <c r="F43" s="66">
        <v>25</v>
      </c>
      <c r="G43" s="76"/>
      <c r="H43" s="76"/>
      <c r="I43" s="76"/>
      <c r="J43" s="76"/>
      <c r="K43" s="76"/>
      <c r="L43" s="76"/>
    </row>
    <row r="44" spans="1:12" ht="18" customHeight="1">
      <c r="A44" s="51" t="s">
        <v>41</v>
      </c>
      <c r="B44" s="11" t="s">
        <v>18</v>
      </c>
      <c r="C44" s="11" t="s">
        <v>58</v>
      </c>
      <c r="D44" s="34">
        <v>328</v>
      </c>
      <c r="E44" s="34">
        <v>6.1</v>
      </c>
      <c r="F44" s="66">
        <v>2</v>
      </c>
      <c r="G44" s="76"/>
      <c r="H44" s="76"/>
      <c r="I44" s="76"/>
      <c r="J44" s="76"/>
      <c r="K44" s="76"/>
      <c r="L44" s="76"/>
    </row>
    <row r="45" spans="1:12" ht="15.75">
      <c r="A45" s="51" t="s">
        <v>42</v>
      </c>
      <c r="B45" s="11" t="s">
        <v>18</v>
      </c>
      <c r="C45" s="11" t="s">
        <v>58</v>
      </c>
      <c r="D45" s="34">
        <v>100</v>
      </c>
      <c r="E45" s="34">
        <v>4</v>
      </c>
      <c r="F45" s="66">
        <v>0.4</v>
      </c>
      <c r="G45" s="76"/>
      <c r="H45" s="76"/>
      <c r="I45" s="76"/>
      <c r="J45" s="76"/>
      <c r="K45" s="76"/>
      <c r="L45" s="76"/>
    </row>
    <row r="46" spans="1:12" ht="15.75" customHeight="1">
      <c r="A46" s="51" t="s">
        <v>60</v>
      </c>
      <c r="B46" s="11" t="s">
        <v>18</v>
      </c>
      <c r="C46" s="11" t="s">
        <v>133</v>
      </c>
      <c r="D46" s="34">
        <v>10</v>
      </c>
      <c r="E46" s="34">
        <v>25</v>
      </c>
      <c r="F46" s="66">
        <v>0.25</v>
      </c>
      <c r="G46" s="76"/>
      <c r="H46" s="76"/>
      <c r="I46" s="76"/>
      <c r="J46" s="76"/>
      <c r="K46" s="76"/>
      <c r="L46" s="76"/>
    </row>
    <row r="47" spans="1:12" ht="14.25" customHeight="1">
      <c r="A47" s="51" t="s">
        <v>134</v>
      </c>
      <c r="B47" s="11" t="s">
        <v>18</v>
      </c>
      <c r="C47" s="11" t="s">
        <v>58</v>
      </c>
      <c r="D47" s="34">
        <v>1000</v>
      </c>
      <c r="E47" s="34">
        <v>1</v>
      </c>
      <c r="F47" s="66">
        <v>1</v>
      </c>
      <c r="G47" s="76"/>
      <c r="H47" s="76"/>
      <c r="I47" s="76"/>
      <c r="J47" s="76"/>
      <c r="K47" s="76"/>
      <c r="L47" s="76"/>
    </row>
    <row r="48" spans="1:12" ht="17.25" customHeight="1">
      <c r="A48" s="51" t="s">
        <v>43</v>
      </c>
      <c r="B48" s="11" t="s">
        <v>18</v>
      </c>
      <c r="C48" s="11" t="s">
        <v>58</v>
      </c>
      <c r="D48" s="34">
        <v>8</v>
      </c>
      <c r="E48" s="34">
        <v>36</v>
      </c>
      <c r="F48" s="66">
        <v>0.3</v>
      </c>
      <c r="G48" s="76"/>
      <c r="H48" s="76"/>
      <c r="I48" s="76"/>
      <c r="J48" s="76"/>
      <c r="K48" s="76"/>
      <c r="L48" s="76"/>
    </row>
    <row r="49" spans="1:12" ht="15.75">
      <c r="A49" s="51" t="s">
        <v>44</v>
      </c>
      <c r="B49" s="11" t="s">
        <v>18</v>
      </c>
      <c r="C49" s="11" t="s">
        <v>58</v>
      </c>
      <c r="D49" s="34">
        <v>20</v>
      </c>
      <c r="E49" s="34">
        <v>22.5</v>
      </c>
      <c r="F49" s="66">
        <v>0.45</v>
      </c>
      <c r="G49" s="76"/>
      <c r="H49" s="76"/>
      <c r="I49" s="76"/>
      <c r="J49" s="76"/>
      <c r="K49" s="76"/>
      <c r="L49" s="76"/>
    </row>
    <row r="50" spans="1:12" ht="15.75">
      <c r="A50" s="51" t="s">
        <v>45</v>
      </c>
      <c r="B50" s="11" t="s">
        <v>18</v>
      </c>
      <c r="C50" s="11" t="s">
        <v>58</v>
      </c>
      <c r="D50" s="34">
        <v>50</v>
      </c>
      <c r="E50" s="34">
        <v>8</v>
      </c>
      <c r="F50" s="66">
        <v>0.4</v>
      </c>
      <c r="G50" s="76"/>
      <c r="H50" s="76"/>
      <c r="I50" s="76"/>
      <c r="J50" s="76"/>
      <c r="K50" s="76"/>
      <c r="L50" s="76"/>
    </row>
    <row r="51" spans="1:12" ht="17.25" customHeight="1">
      <c r="A51" s="51" t="s">
        <v>57</v>
      </c>
      <c r="B51" s="11" t="s">
        <v>18</v>
      </c>
      <c r="C51" s="11" t="s">
        <v>58</v>
      </c>
      <c r="D51" s="34">
        <v>100</v>
      </c>
      <c r="E51" s="34">
        <v>3</v>
      </c>
      <c r="F51" s="66">
        <v>0.3</v>
      </c>
      <c r="G51" s="76"/>
      <c r="H51" s="76"/>
      <c r="I51" s="76"/>
      <c r="J51" s="76"/>
      <c r="K51" s="76"/>
      <c r="L51" s="76"/>
    </row>
    <row r="52" spans="1:12" ht="13.5" customHeight="1">
      <c r="A52" s="51" t="s">
        <v>46</v>
      </c>
      <c r="B52" s="11" t="s">
        <v>18</v>
      </c>
      <c r="C52" s="11" t="s">
        <v>58</v>
      </c>
      <c r="D52" s="34">
        <v>10</v>
      </c>
      <c r="E52" s="34">
        <v>15</v>
      </c>
      <c r="F52" s="66">
        <v>0.15</v>
      </c>
      <c r="G52" s="76"/>
      <c r="H52" s="76"/>
      <c r="I52" s="76"/>
      <c r="J52" s="76"/>
      <c r="K52" s="76"/>
      <c r="L52" s="76"/>
    </row>
    <row r="53" spans="1:12" ht="15.75">
      <c r="A53" s="51" t="s">
        <v>47</v>
      </c>
      <c r="B53" s="11" t="s">
        <v>18</v>
      </c>
      <c r="C53" s="11" t="s">
        <v>58</v>
      </c>
      <c r="D53" s="34">
        <v>12</v>
      </c>
      <c r="E53" s="34">
        <v>15</v>
      </c>
      <c r="F53" s="66">
        <v>0.18</v>
      </c>
      <c r="G53" s="76"/>
      <c r="H53" s="76"/>
      <c r="I53" s="76"/>
      <c r="J53" s="76"/>
      <c r="K53" s="76"/>
      <c r="L53" s="76"/>
    </row>
    <row r="54" spans="1:12" ht="17.25" customHeight="1">
      <c r="A54" s="51" t="s">
        <v>135</v>
      </c>
      <c r="B54" s="11" t="s">
        <v>18</v>
      </c>
      <c r="C54" s="11" t="s">
        <v>133</v>
      </c>
      <c r="D54" s="34">
        <v>80</v>
      </c>
      <c r="E54" s="34">
        <v>12</v>
      </c>
      <c r="F54" s="66">
        <v>0.96</v>
      </c>
      <c r="G54" s="76"/>
      <c r="H54" s="76"/>
      <c r="I54" s="76"/>
      <c r="J54" s="76"/>
      <c r="K54" s="76"/>
      <c r="L54" s="76"/>
    </row>
    <row r="55" spans="1:12" ht="15" customHeight="1">
      <c r="A55" s="51" t="s">
        <v>48</v>
      </c>
      <c r="B55" s="11" t="s">
        <v>18</v>
      </c>
      <c r="C55" s="11" t="s">
        <v>58</v>
      </c>
      <c r="D55" s="34">
        <v>37</v>
      </c>
      <c r="E55" s="34">
        <v>20</v>
      </c>
      <c r="F55" s="66">
        <v>0.75</v>
      </c>
      <c r="G55" s="76"/>
      <c r="H55" s="76"/>
      <c r="I55" s="76"/>
      <c r="J55" s="76"/>
      <c r="K55" s="76"/>
      <c r="L55" s="76"/>
    </row>
    <row r="56" spans="1:12" ht="17.25" customHeight="1">
      <c r="A56" s="51" t="s">
        <v>49</v>
      </c>
      <c r="B56" s="11" t="s">
        <v>18</v>
      </c>
      <c r="C56" s="11" t="s">
        <v>58</v>
      </c>
      <c r="D56" s="34">
        <v>1</v>
      </c>
      <c r="E56" s="34">
        <v>100</v>
      </c>
      <c r="F56" s="66">
        <v>0.1</v>
      </c>
      <c r="G56" s="76"/>
      <c r="H56" s="76"/>
      <c r="I56" s="76"/>
      <c r="J56" s="76"/>
      <c r="K56" s="76"/>
      <c r="L56" s="76"/>
    </row>
    <row r="57" spans="1:12" ht="17.25" customHeight="1">
      <c r="A57" s="51" t="s">
        <v>88</v>
      </c>
      <c r="B57" s="11" t="s">
        <v>18</v>
      </c>
      <c r="C57" s="11" t="s">
        <v>58</v>
      </c>
      <c r="D57" s="34">
        <v>10</v>
      </c>
      <c r="E57" s="34">
        <v>35</v>
      </c>
      <c r="F57" s="66">
        <v>0.35</v>
      </c>
      <c r="G57" s="76"/>
      <c r="H57" s="76"/>
      <c r="I57" s="76"/>
      <c r="J57" s="76"/>
      <c r="K57" s="76"/>
      <c r="L57" s="76"/>
    </row>
    <row r="58" spans="1:12" ht="15.75" customHeight="1">
      <c r="A58" s="51" t="s">
        <v>72</v>
      </c>
      <c r="B58" s="11" t="s">
        <v>18</v>
      </c>
      <c r="C58" s="11" t="s">
        <v>58</v>
      </c>
      <c r="D58" s="34">
        <v>20</v>
      </c>
      <c r="E58" s="34">
        <v>12.5</v>
      </c>
      <c r="F58" s="66">
        <v>0.25</v>
      </c>
      <c r="G58" s="76"/>
      <c r="H58" s="76"/>
      <c r="I58" s="76"/>
      <c r="J58" s="76"/>
      <c r="K58" s="76"/>
      <c r="L58" s="76"/>
    </row>
    <row r="59" spans="1:12" ht="15.75">
      <c r="A59" s="51" t="s">
        <v>73</v>
      </c>
      <c r="B59" s="11" t="s">
        <v>18</v>
      </c>
      <c r="C59" s="11"/>
      <c r="D59" s="34"/>
      <c r="E59" s="34"/>
      <c r="F59" s="66">
        <v>0</v>
      </c>
      <c r="G59" s="76"/>
      <c r="H59" s="76"/>
      <c r="I59" s="76"/>
      <c r="J59" s="76"/>
      <c r="K59" s="76"/>
      <c r="L59" s="76"/>
    </row>
    <row r="60" spans="1:12" ht="16.5" customHeight="1">
      <c r="A60" s="51" t="s">
        <v>142</v>
      </c>
      <c r="B60" s="11" t="s">
        <v>18</v>
      </c>
      <c r="C60" s="11" t="s">
        <v>58</v>
      </c>
      <c r="D60" s="34">
        <v>1</v>
      </c>
      <c r="E60" s="34">
        <v>2215</v>
      </c>
      <c r="F60" s="66">
        <v>2.215</v>
      </c>
      <c r="G60" s="76"/>
      <c r="H60" s="76"/>
      <c r="I60" s="76"/>
      <c r="J60" s="76"/>
      <c r="K60" s="76"/>
      <c r="L60" s="76"/>
    </row>
    <row r="61" spans="1:12" ht="16.5" customHeight="1">
      <c r="A61" s="51" t="s">
        <v>74</v>
      </c>
      <c r="B61" s="11" t="s">
        <v>18</v>
      </c>
      <c r="C61" s="11" t="s">
        <v>58</v>
      </c>
      <c r="D61" s="34">
        <v>5</v>
      </c>
      <c r="E61" s="34">
        <v>60</v>
      </c>
      <c r="F61" s="66">
        <v>0.29</v>
      </c>
      <c r="G61" s="76"/>
      <c r="H61" s="76"/>
      <c r="I61" s="76"/>
      <c r="J61" s="76"/>
      <c r="K61" s="76"/>
      <c r="L61" s="76"/>
    </row>
    <row r="62" spans="1:12" ht="15.75">
      <c r="A62" s="51" t="s">
        <v>175</v>
      </c>
      <c r="B62" s="11" t="s">
        <v>18</v>
      </c>
      <c r="C62" s="11" t="s">
        <v>58</v>
      </c>
      <c r="D62" s="34">
        <v>1</v>
      </c>
      <c r="E62" s="34">
        <v>310</v>
      </c>
      <c r="F62" s="66">
        <v>0.31</v>
      </c>
      <c r="G62" s="76"/>
      <c r="H62" s="76"/>
      <c r="I62" s="76"/>
      <c r="J62" s="76"/>
      <c r="K62" s="76"/>
      <c r="L62" s="76"/>
    </row>
    <row r="63" spans="1:12" ht="15" customHeight="1">
      <c r="A63" s="63" t="s">
        <v>176</v>
      </c>
      <c r="B63" s="11" t="s">
        <v>18</v>
      </c>
      <c r="C63" s="11" t="s">
        <v>58</v>
      </c>
      <c r="D63" s="62">
        <v>1</v>
      </c>
      <c r="E63" s="34">
        <v>700</v>
      </c>
      <c r="F63" s="66">
        <v>0.7</v>
      </c>
      <c r="G63" s="76"/>
      <c r="H63" s="76"/>
      <c r="I63" s="76"/>
      <c r="J63" s="76"/>
      <c r="K63" s="76"/>
      <c r="L63" s="76"/>
    </row>
    <row r="64" spans="1:12" ht="15.75" customHeight="1">
      <c r="A64" s="63" t="s">
        <v>178</v>
      </c>
      <c r="B64" s="11" t="s">
        <v>18</v>
      </c>
      <c r="C64" s="11" t="s">
        <v>177</v>
      </c>
      <c r="D64" s="62">
        <v>3</v>
      </c>
      <c r="E64" s="34">
        <v>10</v>
      </c>
      <c r="F64" s="66">
        <v>0.03</v>
      </c>
      <c r="G64" s="76"/>
      <c r="H64" s="76"/>
      <c r="I64" s="76"/>
      <c r="J64" s="76"/>
      <c r="K64" s="76"/>
      <c r="L64" s="76"/>
    </row>
    <row r="65" spans="1:12" ht="13.5" customHeight="1">
      <c r="A65" s="63" t="s">
        <v>179</v>
      </c>
      <c r="B65" s="11" t="s">
        <v>18</v>
      </c>
      <c r="C65" s="11" t="s">
        <v>58</v>
      </c>
      <c r="D65" s="62">
        <v>2</v>
      </c>
      <c r="E65" s="34">
        <v>85</v>
      </c>
      <c r="F65" s="66">
        <v>0.17</v>
      </c>
      <c r="G65" s="76"/>
      <c r="H65" s="76"/>
      <c r="I65" s="76"/>
      <c r="J65" s="76"/>
      <c r="K65" s="76"/>
      <c r="L65" s="76"/>
    </row>
    <row r="66" spans="1:12" ht="18" customHeight="1">
      <c r="A66" s="63" t="s">
        <v>180</v>
      </c>
      <c r="B66" s="11" t="s">
        <v>18</v>
      </c>
      <c r="C66" s="11" t="s">
        <v>58</v>
      </c>
      <c r="D66" s="62">
        <v>2</v>
      </c>
      <c r="E66" s="34">
        <v>85</v>
      </c>
      <c r="F66" s="66">
        <v>0.17</v>
      </c>
      <c r="G66" s="76"/>
      <c r="H66" s="76"/>
      <c r="I66" s="76"/>
      <c r="J66" s="76"/>
      <c r="K66" s="76"/>
      <c r="L66" s="76"/>
    </row>
    <row r="67" spans="1:12" ht="15.75">
      <c r="A67" s="63" t="s">
        <v>181</v>
      </c>
      <c r="B67" s="11" t="s">
        <v>18</v>
      </c>
      <c r="C67" s="11" t="s">
        <v>58</v>
      </c>
      <c r="D67" s="62">
        <v>1</v>
      </c>
      <c r="E67" s="34">
        <v>100</v>
      </c>
      <c r="F67" s="66">
        <v>0.1</v>
      </c>
      <c r="G67" s="76"/>
      <c r="H67" s="76"/>
      <c r="I67" s="76"/>
      <c r="J67" s="76"/>
      <c r="K67" s="76"/>
      <c r="L67" s="76"/>
    </row>
    <row r="68" spans="1:12" ht="17.25" customHeight="1">
      <c r="A68" s="63" t="s">
        <v>211</v>
      </c>
      <c r="B68" s="11" t="s">
        <v>18</v>
      </c>
      <c r="C68" s="11" t="s">
        <v>58</v>
      </c>
      <c r="D68" s="62">
        <v>30</v>
      </c>
      <c r="E68" s="34">
        <v>200</v>
      </c>
      <c r="F68" s="66">
        <v>6</v>
      </c>
      <c r="G68" s="76"/>
      <c r="H68" s="76"/>
      <c r="I68" s="76"/>
      <c r="J68" s="76"/>
      <c r="K68" s="76"/>
      <c r="L68" s="76"/>
    </row>
    <row r="69" spans="1:12" ht="17.25" customHeight="1">
      <c r="A69" s="63" t="s">
        <v>182</v>
      </c>
      <c r="B69" s="11" t="s">
        <v>18</v>
      </c>
      <c r="C69" s="11" t="s">
        <v>58</v>
      </c>
      <c r="D69" s="62">
        <v>2</v>
      </c>
      <c r="E69" s="34">
        <v>183.5</v>
      </c>
      <c r="F69" s="66">
        <v>0.37</v>
      </c>
      <c r="G69" s="76"/>
      <c r="H69" s="76"/>
      <c r="I69" s="76"/>
      <c r="J69" s="76"/>
      <c r="K69" s="76"/>
      <c r="L69" s="76"/>
    </row>
    <row r="70" spans="1:12" ht="17.25" customHeight="1">
      <c r="A70" s="63" t="s">
        <v>212</v>
      </c>
      <c r="B70" s="11" t="s">
        <v>18</v>
      </c>
      <c r="C70" s="11" t="s">
        <v>58</v>
      </c>
      <c r="D70" s="74">
        <v>20</v>
      </c>
      <c r="E70" s="34">
        <v>20</v>
      </c>
      <c r="F70" s="66">
        <v>0.4</v>
      </c>
      <c r="G70" s="76"/>
      <c r="H70" s="76"/>
      <c r="I70" s="76"/>
      <c r="J70" s="76"/>
      <c r="K70" s="76"/>
      <c r="L70" s="76"/>
    </row>
    <row r="71" spans="1:12" ht="17.25" customHeight="1">
      <c r="A71" s="63" t="s">
        <v>213</v>
      </c>
      <c r="B71" s="11" t="s">
        <v>18</v>
      </c>
      <c r="C71" s="11" t="s">
        <v>58</v>
      </c>
      <c r="D71" s="74">
        <v>1</v>
      </c>
      <c r="E71" s="34">
        <v>200</v>
      </c>
      <c r="F71" s="66">
        <v>0.2</v>
      </c>
      <c r="G71" s="76"/>
      <c r="H71" s="76"/>
      <c r="I71" s="76"/>
      <c r="J71" s="76"/>
      <c r="K71" s="76"/>
      <c r="L71" s="76"/>
    </row>
    <row r="72" spans="1:12" ht="17.25" customHeight="1">
      <c r="A72" s="63" t="s">
        <v>214</v>
      </c>
      <c r="B72" s="11" t="s">
        <v>18</v>
      </c>
      <c r="C72" s="11" t="s">
        <v>58</v>
      </c>
      <c r="D72" s="74">
        <v>2</v>
      </c>
      <c r="E72" s="34">
        <v>100</v>
      </c>
      <c r="F72" s="66">
        <v>0.2</v>
      </c>
      <c r="G72" s="76"/>
      <c r="H72" s="76"/>
      <c r="I72" s="76"/>
      <c r="J72" s="76"/>
      <c r="K72" s="76"/>
      <c r="L72" s="76"/>
    </row>
    <row r="73" spans="1:12" ht="17.25" customHeight="1">
      <c r="A73" s="63" t="s">
        <v>215</v>
      </c>
      <c r="B73" s="11" t="s">
        <v>18</v>
      </c>
      <c r="C73" s="11" t="s">
        <v>58</v>
      </c>
      <c r="D73" s="74">
        <v>1</v>
      </c>
      <c r="E73" s="34">
        <v>130</v>
      </c>
      <c r="F73" s="66">
        <v>0.13</v>
      </c>
      <c r="G73" s="76"/>
      <c r="H73" s="76"/>
      <c r="I73" s="76"/>
      <c r="J73" s="76"/>
      <c r="K73" s="76"/>
      <c r="L73" s="76"/>
    </row>
    <row r="74" spans="1:12" ht="17.25" customHeight="1">
      <c r="A74" s="63" t="s">
        <v>231</v>
      </c>
      <c r="B74" s="11" t="s">
        <v>18</v>
      </c>
      <c r="C74" s="11" t="s">
        <v>58</v>
      </c>
      <c r="D74" s="74">
        <v>1</v>
      </c>
      <c r="E74" s="34">
        <v>5700</v>
      </c>
      <c r="F74" s="66">
        <v>5.7</v>
      </c>
      <c r="G74" s="76"/>
      <c r="H74" s="76"/>
      <c r="I74" s="76"/>
      <c r="J74" s="76"/>
      <c r="K74" s="76"/>
      <c r="L74" s="76"/>
    </row>
    <row r="75" spans="1:12" ht="17.25" customHeight="1">
      <c r="A75" s="63" t="s">
        <v>216</v>
      </c>
      <c r="B75" s="11" t="s">
        <v>18</v>
      </c>
      <c r="C75" s="11" t="s">
        <v>58</v>
      </c>
      <c r="D75" s="74">
        <v>1</v>
      </c>
      <c r="E75" s="34">
        <v>110</v>
      </c>
      <c r="F75" s="66">
        <v>0.11</v>
      </c>
      <c r="G75" s="76"/>
      <c r="H75" s="76"/>
      <c r="I75" s="76"/>
      <c r="J75" s="76"/>
      <c r="K75" s="76"/>
      <c r="L75" s="76"/>
    </row>
    <row r="76" spans="1:12" ht="17.25" customHeight="1">
      <c r="A76" s="63" t="s">
        <v>175</v>
      </c>
      <c r="B76" s="11" t="s">
        <v>18</v>
      </c>
      <c r="C76" s="11" t="s">
        <v>58</v>
      </c>
      <c r="D76" s="74">
        <v>1</v>
      </c>
      <c r="E76" s="34">
        <v>310</v>
      </c>
      <c r="F76" s="66">
        <v>0.31</v>
      </c>
      <c r="G76" s="76"/>
      <c r="H76" s="76"/>
      <c r="I76" s="76"/>
      <c r="J76" s="76"/>
      <c r="K76" s="76"/>
      <c r="L76" s="76"/>
    </row>
    <row r="77" spans="1:12" ht="17.25" customHeight="1">
      <c r="A77" s="63" t="s">
        <v>218</v>
      </c>
      <c r="B77" s="11" t="s">
        <v>18</v>
      </c>
      <c r="C77" s="11" t="s">
        <v>58</v>
      </c>
      <c r="D77" s="74">
        <v>1</v>
      </c>
      <c r="E77" s="34">
        <v>230</v>
      </c>
      <c r="F77" s="66">
        <v>0.23</v>
      </c>
      <c r="G77" s="76"/>
      <c r="H77" s="76"/>
      <c r="I77" s="76"/>
      <c r="J77" s="76"/>
      <c r="K77" s="76"/>
      <c r="L77" s="76"/>
    </row>
    <row r="78" spans="1:12" ht="17.25" customHeight="1">
      <c r="A78" s="63" t="s">
        <v>219</v>
      </c>
      <c r="B78" s="11" t="s">
        <v>18</v>
      </c>
      <c r="C78" s="11" t="s">
        <v>58</v>
      </c>
      <c r="D78" s="74">
        <v>4</v>
      </c>
      <c r="E78" s="34">
        <v>80</v>
      </c>
      <c r="F78" s="66">
        <v>0.32</v>
      </c>
      <c r="G78" s="76"/>
      <c r="H78" s="76"/>
      <c r="I78" s="76"/>
      <c r="J78" s="76"/>
      <c r="K78" s="76"/>
      <c r="L78" s="76"/>
    </row>
    <row r="79" spans="1:12" ht="17.25" customHeight="1">
      <c r="A79" s="63" t="s">
        <v>221</v>
      </c>
      <c r="B79" s="11" t="s">
        <v>18</v>
      </c>
      <c r="C79" s="11"/>
      <c r="D79" s="74"/>
      <c r="E79" s="34"/>
      <c r="F79" s="66">
        <v>0.875</v>
      </c>
      <c r="G79" s="76"/>
      <c r="H79" s="76"/>
      <c r="I79" s="76"/>
      <c r="J79" s="76"/>
      <c r="K79" s="76"/>
      <c r="L79" s="76"/>
    </row>
    <row r="80" spans="1:12" ht="17.25" customHeight="1">
      <c r="A80" s="63" t="s">
        <v>217</v>
      </c>
      <c r="B80" s="11" t="s">
        <v>18</v>
      </c>
      <c r="C80" s="11" t="s">
        <v>133</v>
      </c>
      <c r="D80" s="74">
        <v>3</v>
      </c>
      <c r="E80" s="34">
        <v>70</v>
      </c>
      <c r="F80" s="66">
        <v>0.21</v>
      </c>
      <c r="G80" s="76"/>
      <c r="H80" s="76"/>
      <c r="I80" s="76"/>
      <c r="J80" s="76"/>
      <c r="K80" s="76"/>
      <c r="L80" s="76"/>
    </row>
    <row r="81" spans="1:12" ht="17.25" customHeight="1">
      <c r="A81" s="51" t="s">
        <v>75</v>
      </c>
      <c r="B81" s="11" t="s">
        <v>18</v>
      </c>
      <c r="C81" s="11" t="s">
        <v>58</v>
      </c>
      <c r="D81" s="34">
        <v>30</v>
      </c>
      <c r="E81" s="34">
        <v>20</v>
      </c>
      <c r="F81" s="66">
        <v>0.6</v>
      </c>
      <c r="G81" s="76"/>
      <c r="H81" s="76"/>
      <c r="I81" s="76"/>
      <c r="J81" s="76"/>
      <c r="K81" s="76"/>
      <c r="L81" s="76"/>
    </row>
    <row r="82" spans="1:12" ht="17.25" customHeight="1">
      <c r="A82" s="51" t="s">
        <v>76</v>
      </c>
      <c r="B82" s="11" t="s">
        <v>18</v>
      </c>
      <c r="C82" s="11" t="s">
        <v>58</v>
      </c>
      <c r="D82" s="34">
        <v>12</v>
      </c>
      <c r="E82" s="34">
        <v>30</v>
      </c>
      <c r="F82" s="66">
        <v>0.36</v>
      </c>
      <c r="G82" s="76"/>
      <c r="H82" s="76"/>
      <c r="I82" s="76"/>
      <c r="J82" s="76"/>
      <c r="K82" s="76"/>
      <c r="L82" s="76"/>
    </row>
    <row r="83" spans="1:12" ht="17.25" customHeight="1">
      <c r="A83" s="51" t="s">
        <v>77</v>
      </c>
      <c r="B83" s="11" t="s">
        <v>18</v>
      </c>
      <c r="C83" s="11" t="s">
        <v>58</v>
      </c>
      <c r="D83" s="34">
        <v>1</v>
      </c>
      <c r="E83" s="34">
        <v>215</v>
      </c>
      <c r="F83" s="66">
        <v>0.21</v>
      </c>
      <c r="G83" s="76"/>
      <c r="H83" s="76"/>
      <c r="I83" s="76"/>
      <c r="J83" s="76"/>
      <c r="K83" s="76"/>
      <c r="L83" s="76"/>
    </row>
    <row r="84" spans="1:12" ht="17.25" customHeight="1">
      <c r="A84" s="51" t="s">
        <v>78</v>
      </c>
      <c r="B84" s="11" t="s">
        <v>18</v>
      </c>
      <c r="C84" s="11" t="s">
        <v>58</v>
      </c>
      <c r="D84" s="34">
        <v>3</v>
      </c>
      <c r="E84" s="34">
        <v>133</v>
      </c>
      <c r="F84" s="66">
        <v>0.4</v>
      </c>
      <c r="G84" s="76"/>
      <c r="H84" s="76"/>
      <c r="I84" s="76"/>
      <c r="J84" s="76"/>
      <c r="K84" s="76"/>
      <c r="L84" s="76"/>
    </row>
    <row r="85" spans="1:12" ht="17.25" customHeight="1">
      <c r="A85" s="51" t="s">
        <v>79</v>
      </c>
      <c r="B85" s="11" t="s">
        <v>18</v>
      </c>
      <c r="C85" s="11" t="s">
        <v>59</v>
      </c>
      <c r="D85" s="34">
        <v>0.5</v>
      </c>
      <c r="E85" s="34">
        <v>300</v>
      </c>
      <c r="F85" s="66">
        <v>0.15</v>
      </c>
      <c r="G85" s="76"/>
      <c r="H85" s="76"/>
      <c r="I85" s="76"/>
      <c r="J85" s="76"/>
      <c r="K85" s="76"/>
      <c r="L85" s="76"/>
    </row>
    <row r="86" spans="1:12" ht="17.25" customHeight="1">
      <c r="A86" s="51" t="s">
        <v>80</v>
      </c>
      <c r="B86" s="11" t="s">
        <v>18</v>
      </c>
      <c r="C86" s="11" t="s">
        <v>59</v>
      </c>
      <c r="D86" s="34">
        <v>2</v>
      </c>
      <c r="E86" s="34">
        <v>140</v>
      </c>
      <c r="F86" s="66">
        <v>0.28</v>
      </c>
      <c r="G86" s="76"/>
      <c r="H86" s="76"/>
      <c r="I86" s="76"/>
      <c r="J86" s="76"/>
      <c r="K86" s="76"/>
      <c r="L86" s="76"/>
    </row>
    <row r="87" spans="1:12" ht="17.25" customHeight="1">
      <c r="A87" s="51" t="s">
        <v>220</v>
      </c>
      <c r="B87" s="11" t="s">
        <v>18</v>
      </c>
      <c r="C87" s="11" t="s">
        <v>58</v>
      </c>
      <c r="D87" s="34">
        <v>3</v>
      </c>
      <c r="E87" s="34">
        <v>80</v>
      </c>
      <c r="F87" s="66">
        <v>0.24</v>
      </c>
      <c r="G87" s="76"/>
      <c r="H87" s="76"/>
      <c r="I87" s="76"/>
      <c r="J87" s="76"/>
      <c r="K87" s="76"/>
      <c r="L87" s="76"/>
    </row>
    <row r="88" spans="1:12" ht="17.25" customHeight="1">
      <c r="A88" s="51" t="s">
        <v>81</v>
      </c>
      <c r="B88" s="11" t="s">
        <v>18</v>
      </c>
      <c r="C88" s="11" t="s">
        <v>59</v>
      </c>
      <c r="D88" s="34">
        <v>1</v>
      </c>
      <c r="E88" s="34">
        <v>200</v>
      </c>
      <c r="F88" s="66">
        <v>0.2</v>
      </c>
      <c r="G88" s="76"/>
      <c r="H88" s="76"/>
      <c r="I88" s="76"/>
      <c r="J88" s="76"/>
      <c r="K88" s="76"/>
      <c r="L88" s="76"/>
    </row>
    <row r="89" spans="1:12" ht="17.25" customHeight="1">
      <c r="A89" s="51" t="s">
        <v>82</v>
      </c>
      <c r="B89" s="11" t="s">
        <v>18</v>
      </c>
      <c r="C89" s="11" t="s">
        <v>59</v>
      </c>
      <c r="D89" s="34">
        <v>2</v>
      </c>
      <c r="E89" s="34">
        <v>90</v>
      </c>
      <c r="F89" s="66">
        <v>0.18</v>
      </c>
      <c r="G89" s="76"/>
      <c r="H89" s="76"/>
      <c r="I89" s="76"/>
      <c r="J89" s="76"/>
      <c r="K89" s="76"/>
      <c r="L89" s="76"/>
    </row>
    <row r="90" spans="1:12" ht="17.25" customHeight="1">
      <c r="A90" s="51" t="s">
        <v>83</v>
      </c>
      <c r="B90" s="11" t="s">
        <v>18</v>
      </c>
      <c r="C90" s="11" t="s">
        <v>59</v>
      </c>
      <c r="D90" s="34">
        <v>2</v>
      </c>
      <c r="E90" s="34">
        <v>80</v>
      </c>
      <c r="F90" s="66">
        <v>0.16</v>
      </c>
      <c r="G90" s="76"/>
      <c r="H90" s="76"/>
      <c r="I90" s="76"/>
      <c r="J90" s="76"/>
      <c r="K90" s="76"/>
      <c r="L90" s="76"/>
    </row>
    <row r="91" spans="1:12" ht="17.25" customHeight="1">
      <c r="A91" s="51" t="s">
        <v>84</v>
      </c>
      <c r="B91" s="11" t="s">
        <v>18</v>
      </c>
      <c r="C91" s="11" t="s">
        <v>58</v>
      </c>
      <c r="D91" s="34">
        <v>15</v>
      </c>
      <c r="E91" s="34">
        <v>6</v>
      </c>
      <c r="F91" s="66">
        <v>0.09</v>
      </c>
      <c r="G91" s="76"/>
      <c r="H91" s="76"/>
      <c r="I91" s="76"/>
      <c r="J91" s="76"/>
      <c r="K91" s="76"/>
      <c r="L91" s="76"/>
    </row>
    <row r="92" spans="1:12" ht="17.25" customHeight="1">
      <c r="A92" s="51" t="s">
        <v>143</v>
      </c>
      <c r="B92" s="11" t="s">
        <v>18</v>
      </c>
      <c r="C92" s="11" t="s">
        <v>58</v>
      </c>
      <c r="D92" s="34">
        <v>1</v>
      </c>
      <c r="E92" s="34">
        <v>190</v>
      </c>
      <c r="F92" s="66">
        <v>0.19</v>
      </c>
      <c r="G92" s="76"/>
      <c r="H92" s="76"/>
      <c r="I92" s="76"/>
      <c r="J92" s="76"/>
      <c r="K92" s="76"/>
      <c r="L92" s="76"/>
    </row>
    <row r="93" spans="1:12" ht="17.25" customHeight="1">
      <c r="A93" s="51" t="s">
        <v>144</v>
      </c>
      <c r="B93" s="11" t="s">
        <v>18</v>
      </c>
      <c r="C93" s="11" t="s">
        <v>58</v>
      </c>
      <c r="D93" s="34">
        <v>1</v>
      </c>
      <c r="E93" s="34">
        <v>35</v>
      </c>
      <c r="F93" s="66">
        <v>0.04</v>
      </c>
      <c r="G93" s="76"/>
      <c r="H93" s="76"/>
      <c r="I93" s="76"/>
      <c r="J93" s="76"/>
      <c r="K93" s="76"/>
      <c r="L93" s="76"/>
    </row>
    <row r="94" spans="1:12" ht="17.25" customHeight="1">
      <c r="A94" s="51" t="s">
        <v>145</v>
      </c>
      <c r="B94" s="11" t="s">
        <v>18</v>
      </c>
      <c r="C94" s="11"/>
      <c r="D94" s="34"/>
      <c r="E94" s="34"/>
      <c r="F94" s="66">
        <v>0.26</v>
      </c>
      <c r="G94" s="76"/>
      <c r="H94" s="76"/>
      <c r="I94" s="76"/>
      <c r="J94" s="76"/>
      <c r="K94" s="76"/>
      <c r="L94" s="76"/>
    </row>
    <row r="95" spans="1:12" ht="17.25" customHeight="1">
      <c r="A95" s="51" t="s">
        <v>85</v>
      </c>
      <c r="B95" s="11" t="s">
        <v>18</v>
      </c>
      <c r="C95" s="11"/>
      <c r="D95" s="34"/>
      <c r="E95" s="34"/>
      <c r="F95" s="66">
        <v>0</v>
      </c>
      <c r="G95" s="76"/>
      <c r="H95" s="76"/>
      <c r="I95" s="76"/>
      <c r="J95" s="76"/>
      <c r="K95" s="76"/>
      <c r="L95" s="76"/>
    </row>
    <row r="96" spans="1:12" ht="17.25" customHeight="1">
      <c r="A96" s="51" t="s">
        <v>146</v>
      </c>
      <c r="B96" s="11" t="s">
        <v>18</v>
      </c>
      <c r="C96" s="11" t="s">
        <v>58</v>
      </c>
      <c r="D96" s="34">
        <v>2</v>
      </c>
      <c r="E96" s="34">
        <v>134</v>
      </c>
      <c r="F96" s="66">
        <v>0.27</v>
      </c>
      <c r="G96" s="76"/>
      <c r="H96" s="76"/>
      <c r="I96" s="76"/>
      <c r="J96" s="76"/>
      <c r="K96" s="76"/>
      <c r="L96" s="76"/>
    </row>
    <row r="97" spans="1:12" ht="17.25" customHeight="1">
      <c r="A97" s="51" t="s">
        <v>147</v>
      </c>
      <c r="B97" s="11" t="s">
        <v>18</v>
      </c>
      <c r="C97" s="11" t="s">
        <v>58</v>
      </c>
      <c r="D97" s="34">
        <v>1</v>
      </c>
      <c r="E97" s="34">
        <v>25</v>
      </c>
      <c r="F97" s="66">
        <v>0.03</v>
      </c>
      <c r="G97" s="76"/>
      <c r="H97" s="76"/>
      <c r="I97" s="76"/>
      <c r="J97" s="76"/>
      <c r="K97" s="76"/>
      <c r="L97" s="76"/>
    </row>
    <row r="98" spans="1:12" ht="17.25" customHeight="1">
      <c r="A98" s="51" t="s">
        <v>148</v>
      </c>
      <c r="B98" s="11" t="s">
        <v>18</v>
      </c>
      <c r="C98" s="11" t="s">
        <v>58</v>
      </c>
      <c r="D98" s="34">
        <v>2</v>
      </c>
      <c r="E98" s="34">
        <v>40</v>
      </c>
      <c r="F98" s="66">
        <v>0.08</v>
      </c>
      <c r="G98" s="76"/>
      <c r="H98" s="76"/>
      <c r="I98" s="76"/>
      <c r="J98" s="76"/>
      <c r="K98" s="76"/>
      <c r="L98" s="76"/>
    </row>
    <row r="99" spans="1:12" ht="17.25" customHeight="1">
      <c r="A99" s="51" t="s">
        <v>149</v>
      </c>
      <c r="B99" s="11" t="s">
        <v>18</v>
      </c>
      <c r="C99" s="11" t="s">
        <v>58</v>
      </c>
      <c r="D99" s="34">
        <v>1</v>
      </c>
      <c r="E99" s="34">
        <v>45</v>
      </c>
      <c r="F99" s="66">
        <v>0.04</v>
      </c>
      <c r="G99" s="76"/>
      <c r="H99" s="76"/>
      <c r="I99" s="76"/>
      <c r="J99" s="76"/>
      <c r="K99" s="76"/>
      <c r="L99" s="76"/>
    </row>
    <row r="100" spans="1:12" ht="17.25" customHeight="1">
      <c r="A100" s="51" t="s">
        <v>150</v>
      </c>
      <c r="B100" s="11" t="s">
        <v>18</v>
      </c>
      <c r="C100" s="11" t="s">
        <v>151</v>
      </c>
      <c r="D100" s="34">
        <v>1</v>
      </c>
      <c r="E100" s="34">
        <v>8</v>
      </c>
      <c r="F100" s="66">
        <v>0.01</v>
      </c>
      <c r="G100" s="76"/>
      <c r="H100" s="76"/>
      <c r="I100" s="76"/>
      <c r="J100" s="76"/>
      <c r="K100" s="76"/>
      <c r="L100" s="76"/>
    </row>
    <row r="101" spans="1:12" ht="17.25" customHeight="1">
      <c r="A101" s="51" t="s">
        <v>183</v>
      </c>
      <c r="B101" s="11" t="s">
        <v>18</v>
      </c>
      <c r="C101" s="11"/>
      <c r="D101" s="34"/>
      <c r="E101" s="34"/>
      <c r="F101" s="66">
        <v>0.04</v>
      </c>
      <c r="G101" s="76"/>
      <c r="H101" s="76"/>
      <c r="I101" s="76"/>
      <c r="J101" s="76"/>
      <c r="K101" s="76"/>
      <c r="L101" s="76"/>
    </row>
    <row r="102" spans="1:12" ht="17.25" customHeight="1">
      <c r="A102" s="51" t="s">
        <v>184</v>
      </c>
      <c r="B102" s="11" t="s">
        <v>18</v>
      </c>
      <c r="C102" s="11" t="s">
        <v>58</v>
      </c>
      <c r="D102" s="34">
        <v>1</v>
      </c>
      <c r="E102" s="34">
        <v>105</v>
      </c>
      <c r="F102" s="66">
        <v>0.1</v>
      </c>
      <c r="G102" s="76"/>
      <c r="H102" s="76"/>
      <c r="I102" s="76"/>
      <c r="J102" s="76"/>
      <c r="K102" s="76"/>
      <c r="L102" s="76"/>
    </row>
    <row r="103" spans="1:12" ht="17.25" customHeight="1">
      <c r="A103" s="51" t="s">
        <v>185</v>
      </c>
      <c r="B103" s="11" t="s">
        <v>18</v>
      </c>
      <c r="C103" s="11" t="s">
        <v>58</v>
      </c>
      <c r="D103" s="34">
        <v>1</v>
      </c>
      <c r="E103" s="34">
        <v>204</v>
      </c>
      <c r="F103" s="66">
        <v>0.2</v>
      </c>
      <c r="G103" s="76"/>
      <c r="H103" s="76"/>
      <c r="I103" s="76"/>
      <c r="J103" s="76"/>
      <c r="K103" s="76"/>
      <c r="L103" s="76"/>
    </row>
    <row r="104" spans="1:12" ht="17.25" customHeight="1">
      <c r="A104" s="51" t="s">
        <v>152</v>
      </c>
      <c r="B104" s="11" t="s">
        <v>18</v>
      </c>
      <c r="C104" s="11" t="s">
        <v>58</v>
      </c>
      <c r="D104" s="34">
        <v>1</v>
      </c>
      <c r="E104" s="34">
        <v>230</v>
      </c>
      <c r="F104" s="66">
        <v>0.23</v>
      </c>
      <c r="G104" s="76"/>
      <c r="H104" s="76"/>
      <c r="I104" s="76"/>
      <c r="J104" s="76"/>
      <c r="K104" s="76"/>
      <c r="L104" s="76"/>
    </row>
    <row r="105" spans="1:12" ht="17.25" customHeight="1">
      <c r="A105" s="51" t="s">
        <v>202</v>
      </c>
      <c r="B105" s="11" t="s">
        <v>18</v>
      </c>
      <c r="C105" s="11" t="s">
        <v>58</v>
      </c>
      <c r="D105" s="34">
        <v>1</v>
      </c>
      <c r="E105" s="34">
        <v>12000</v>
      </c>
      <c r="F105" s="66">
        <v>12</v>
      </c>
      <c r="G105" s="76"/>
      <c r="H105" s="76"/>
      <c r="I105" s="76"/>
      <c r="J105" s="76"/>
      <c r="K105" s="76"/>
      <c r="L105" s="76"/>
    </row>
    <row r="106" spans="1:12" ht="17.25" customHeight="1">
      <c r="A106" s="51" t="s">
        <v>50</v>
      </c>
      <c r="B106" s="11" t="s">
        <v>18</v>
      </c>
      <c r="C106" s="11"/>
      <c r="D106" s="34"/>
      <c r="E106" s="34"/>
      <c r="F106" s="66">
        <v>107.5</v>
      </c>
      <c r="G106" s="76"/>
      <c r="H106" s="76"/>
      <c r="I106" s="76"/>
      <c r="J106" s="76"/>
      <c r="K106" s="76"/>
      <c r="L106" s="76"/>
    </row>
    <row r="107" spans="1:12" ht="17.25" customHeight="1">
      <c r="A107" s="51" t="s">
        <v>51</v>
      </c>
      <c r="B107" s="11" t="s">
        <v>18</v>
      </c>
      <c r="C107" s="11"/>
      <c r="D107" s="34"/>
      <c r="E107" s="34"/>
      <c r="F107" s="66">
        <v>2.99</v>
      </c>
      <c r="G107" s="76"/>
      <c r="H107" s="76"/>
      <c r="I107" s="76"/>
      <c r="J107" s="76"/>
      <c r="K107" s="76"/>
      <c r="L107" s="76"/>
    </row>
    <row r="108" spans="1:12" ht="17.25" customHeight="1">
      <c r="A108" s="51" t="s">
        <v>196</v>
      </c>
      <c r="B108" s="11" t="s">
        <v>18</v>
      </c>
      <c r="C108" s="11"/>
      <c r="D108" s="34"/>
      <c r="E108" s="34"/>
      <c r="F108" s="66">
        <v>20</v>
      </c>
      <c r="G108" s="76"/>
      <c r="H108" s="76"/>
      <c r="I108" s="76"/>
      <c r="J108" s="76"/>
      <c r="K108" s="76"/>
      <c r="L108" s="76"/>
    </row>
    <row r="109" spans="1:12" ht="17.25" customHeight="1">
      <c r="A109" s="7"/>
      <c r="B109" s="11"/>
      <c r="C109" s="11"/>
      <c r="D109" s="34"/>
      <c r="E109" s="34"/>
      <c r="F109" s="66">
        <f>SUM(F8:F108)</f>
        <v>642.9309999999998</v>
      </c>
      <c r="G109" s="76"/>
      <c r="H109" s="76"/>
      <c r="I109" s="76"/>
      <c r="J109" s="76"/>
      <c r="K109" s="76"/>
      <c r="L109" s="76"/>
    </row>
    <row r="110" spans="1:12" ht="79.5" customHeight="1">
      <c r="A110" s="24" t="s">
        <v>92</v>
      </c>
      <c r="B110" s="11"/>
      <c r="C110" s="11"/>
      <c r="D110" s="34"/>
      <c r="E110" s="34"/>
      <c r="F110" s="67">
        <f>F111+F112</f>
        <v>16</v>
      </c>
      <c r="G110" s="76"/>
      <c r="H110" s="76"/>
      <c r="I110" s="76"/>
      <c r="J110" s="76"/>
      <c r="K110" s="76"/>
      <c r="L110" s="76"/>
    </row>
    <row r="111" spans="1:12" ht="46.5" customHeight="1">
      <c r="A111" s="3" t="s">
        <v>90</v>
      </c>
      <c r="B111" s="11" t="s">
        <v>16</v>
      </c>
      <c r="C111" s="11"/>
      <c r="D111" s="34"/>
      <c r="E111" s="34"/>
      <c r="F111" s="66">
        <v>12</v>
      </c>
      <c r="G111" s="76"/>
      <c r="H111" s="76"/>
      <c r="I111" s="76"/>
      <c r="J111" s="76"/>
      <c r="K111" s="76"/>
      <c r="L111" s="76"/>
    </row>
    <row r="112" spans="1:12" ht="34.5" customHeight="1">
      <c r="A112" s="3" t="s">
        <v>91</v>
      </c>
      <c r="B112" s="11" t="s">
        <v>16</v>
      </c>
      <c r="C112" s="11"/>
      <c r="D112" s="34"/>
      <c r="E112" s="34"/>
      <c r="F112" s="66">
        <v>4</v>
      </c>
      <c r="G112" s="76"/>
      <c r="H112" s="76"/>
      <c r="I112" s="76"/>
      <c r="J112" s="76"/>
      <c r="K112" s="76"/>
      <c r="L112" s="76"/>
    </row>
    <row r="113" spans="1:12" ht="18.75" customHeight="1">
      <c r="A113" s="31" t="s">
        <v>63</v>
      </c>
      <c r="B113" s="11"/>
      <c r="C113" s="11"/>
      <c r="D113" s="34"/>
      <c r="E113" s="34"/>
      <c r="F113" s="68">
        <f>F114+F115+F116</f>
        <v>6.4</v>
      </c>
      <c r="G113" s="76"/>
      <c r="H113" s="76"/>
      <c r="I113" s="76"/>
      <c r="J113" s="76"/>
      <c r="K113" s="76"/>
      <c r="L113" s="76"/>
    </row>
    <row r="114" spans="1:12" ht="18.75" customHeight="1">
      <c r="A114" s="7" t="s">
        <v>61</v>
      </c>
      <c r="B114" s="11" t="s">
        <v>10</v>
      </c>
      <c r="C114" s="11" t="s">
        <v>58</v>
      </c>
      <c r="D114" s="34">
        <v>266</v>
      </c>
      <c r="E114" s="34">
        <v>15</v>
      </c>
      <c r="F114" s="66">
        <v>3.098</v>
      </c>
      <c r="G114" s="76"/>
      <c r="H114" s="76"/>
      <c r="I114" s="76"/>
      <c r="J114" s="76"/>
      <c r="K114" s="76"/>
      <c r="L114" s="76"/>
    </row>
    <row r="115" spans="1:12" ht="16.5" customHeight="1">
      <c r="A115" s="7" t="s">
        <v>222</v>
      </c>
      <c r="B115" s="11" t="s">
        <v>17</v>
      </c>
      <c r="C115" s="11" t="s">
        <v>58</v>
      </c>
      <c r="D115" s="34">
        <v>1</v>
      </c>
      <c r="E115" s="34">
        <v>210</v>
      </c>
      <c r="F115" s="66">
        <v>0.21</v>
      </c>
      <c r="G115" s="76"/>
      <c r="H115" s="76"/>
      <c r="I115" s="76"/>
      <c r="J115" s="76"/>
      <c r="K115" s="76"/>
      <c r="L115" s="76"/>
    </row>
    <row r="116" spans="1:12" ht="32.25" customHeight="1">
      <c r="A116" s="7" t="s">
        <v>62</v>
      </c>
      <c r="B116" s="11" t="s">
        <v>18</v>
      </c>
      <c r="C116" s="11" t="s">
        <v>59</v>
      </c>
      <c r="D116" s="34">
        <v>52</v>
      </c>
      <c r="E116" s="34">
        <v>60</v>
      </c>
      <c r="F116" s="66">
        <v>3.092</v>
      </c>
      <c r="G116" s="76"/>
      <c r="H116" s="76"/>
      <c r="I116" s="76"/>
      <c r="J116" s="76"/>
      <c r="K116" s="76"/>
      <c r="L116" s="76"/>
    </row>
    <row r="117" spans="1:12" ht="18" customHeight="1">
      <c r="A117" s="31" t="s">
        <v>52</v>
      </c>
      <c r="B117" s="25"/>
      <c r="C117" s="30"/>
      <c r="D117" s="35"/>
      <c r="E117" s="35"/>
      <c r="F117" s="69">
        <f>F118+F119+F120+F121+F134</f>
        <v>323.65</v>
      </c>
      <c r="G117" s="76"/>
      <c r="H117" s="76"/>
      <c r="I117" s="76"/>
      <c r="J117" s="76"/>
      <c r="K117" s="76"/>
      <c r="L117" s="76"/>
    </row>
    <row r="118" spans="1:12" ht="17.25" customHeight="1">
      <c r="A118" s="7" t="s">
        <v>66</v>
      </c>
      <c r="B118" s="44">
        <v>226</v>
      </c>
      <c r="C118" s="11"/>
      <c r="D118" s="34"/>
      <c r="E118" s="34"/>
      <c r="F118" s="66">
        <v>10</v>
      </c>
      <c r="G118" s="76"/>
      <c r="H118" s="76"/>
      <c r="I118" s="76"/>
      <c r="J118" s="76"/>
      <c r="K118" s="76"/>
      <c r="L118" s="76"/>
    </row>
    <row r="119" spans="1:12" ht="17.25" customHeight="1">
      <c r="A119" s="7" t="s">
        <v>69</v>
      </c>
      <c r="B119" s="44">
        <v>226</v>
      </c>
      <c r="C119" s="11"/>
      <c r="D119" s="34"/>
      <c r="E119" s="34"/>
      <c r="F119" s="66">
        <v>8</v>
      </c>
      <c r="G119" s="76"/>
      <c r="H119" s="76"/>
      <c r="I119" s="76"/>
      <c r="J119" s="76"/>
      <c r="K119" s="76"/>
      <c r="L119" s="76"/>
    </row>
    <row r="120" spans="1:12" ht="17.25" customHeight="1">
      <c r="A120" s="7" t="s">
        <v>136</v>
      </c>
      <c r="B120" s="11" t="s">
        <v>137</v>
      </c>
      <c r="C120" s="11"/>
      <c r="D120" s="34"/>
      <c r="E120" s="34"/>
      <c r="F120" s="66">
        <v>10</v>
      </c>
      <c r="G120" s="76"/>
      <c r="H120" s="76"/>
      <c r="I120" s="76"/>
      <c r="J120" s="76"/>
      <c r="K120" s="76"/>
      <c r="L120" s="76"/>
    </row>
    <row r="121" spans="1:12" ht="48" customHeight="1">
      <c r="A121" s="3" t="s">
        <v>93</v>
      </c>
      <c r="B121" s="11"/>
      <c r="C121" s="11"/>
      <c r="D121" s="34"/>
      <c r="E121" s="34"/>
      <c r="F121" s="66">
        <f>F122+F123+F124+F125+F126+F127+F128++F129+F130+F131+F132+F133</f>
        <v>235.65</v>
      </c>
      <c r="G121" s="76"/>
      <c r="H121" s="76"/>
      <c r="I121" s="76"/>
      <c r="J121" s="76"/>
      <c r="K121" s="76"/>
      <c r="L121" s="76"/>
    </row>
    <row r="122" spans="1:12" ht="15" customHeight="1">
      <c r="A122" s="47" t="s">
        <v>94</v>
      </c>
      <c r="B122" s="11" t="s">
        <v>14</v>
      </c>
      <c r="C122" s="11"/>
      <c r="D122" s="34"/>
      <c r="E122" s="34"/>
      <c r="F122" s="66">
        <v>2.756</v>
      </c>
      <c r="G122" s="76"/>
      <c r="H122" s="76"/>
      <c r="I122" s="76"/>
      <c r="J122" s="76"/>
      <c r="K122" s="76"/>
      <c r="L122" s="76"/>
    </row>
    <row r="123" spans="1:12" ht="15" customHeight="1">
      <c r="A123" s="47" t="s">
        <v>95</v>
      </c>
      <c r="B123" s="11" t="s">
        <v>16</v>
      </c>
      <c r="C123" s="11"/>
      <c r="D123" s="34"/>
      <c r="E123" s="34"/>
      <c r="F123" s="66">
        <v>6.28</v>
      </c>
      <c r="G123" s="76"/>
      <c r="H123" s="76"/>
      <c r="I123" s="76"/>
      <c r="J123" s="76"/>
      <c r="K123" s="76"/>
      <c r="L123" s="76"/>
    </row>
    <row r="124" spans="1:12" ht="15">
      <c r="A124" s="48" t="s">
        <v>96</v>
      </c>
      <c r="B124" s="11" t="s">
        <v>16</v>
      </c>
      <c r="C124" s="11"/>
      <c r="D124" s="34"/>
      <c r="E124" s="34"/>
      <c r="F124" s="66">
        <v>0.2</v>
      </c>
      <c r="G124" s="76"/>
      <c r="H124" s="76"/>
      <c r="I124" s="76"/>
      <c r="J124" s="76"/>
      <c r="K124" s="76"/>
      <c r="L124" s="76"/>
    </row>
    <row r="125" spans="1:12" ht="12.75" customHeight="1">
      <c r="A125" s="49" t="s">
        <v>97</v>
      </c>
      <c r="B125" s="11" t="s">
        <v>16</v>
      </c>
      <c r="C125" s="11"/>
      <c r="D125" s="34"/>
      <c r="E125" s="34"/>
      <c r="F125" s="66">
        <v>0</v>
      </c>
      <c r="G125" s="76"/>
      <c r="H125" s="76"/>
      <c r="I125" s="76"/>
      <c r="J125" s="76"/>
      <c r="K125" s="76"/>
      <c r="L125" s="76"/>
    </row>
    <row r="126" spans="1:12" ht="16.5" customHeight="1">
      <c r="A126" s="50" t="s">
        <v>199</v>
      </c>
      <c r="B126" s="11" t="s">
        <v>16</v>
      </c>
      <c r="C126" s="11"/>
      <c r="D126" s="34"/>
      <c r="E126" s="34"/>
      <c r="F126" s="66">
        <v>127.75</v>
      </c>
      <c r="G126" s="76"/>
      <c r="H126" s="76"/>
      <c r="I126" s="76"/>
      <c r="J126" s="76"/>
      <c r="K126" s="76"/>
      <c r="L126" s="76"/>
    </row>
    <row r="127" spans="1:12" ht="30.75" customHeight="1">
      <c r="A127" s="50" t="s">
        <v>197</v>
      </c>
      <c r="B127" s="11" t="s">
        <v>16</v>
      </c>
      <c r="C127" s="11"/>
      <c r="D127" s="34"/>
      <c r="E127" s="34"/>
      <c r="F127" s="66">
        <v>18</v>
      </c>
      <c r="G127" s="76"/>
      <c r="H127" s="76"/>
      <c r="I127" s="76"/>
      <c r="J127" s="76"/>
      <c r="K127" s="76"/>
      <c r="L127" s="76"/>
    </row>
    <row r="128" spans="1:12" ht="17.25" customHeight="1">
      <c r="A128" s="50" t="s">
        <v>98</v>
      </c>
      <c r="B128" s="11" t="s">
        <v>16</v>
      </c>
      <c r="C128" s="11"/>
      <c r="D128" s="34"/>
      <c r="E128" s="34"/>
      <c r="F128" s="66">
        <v>32</v>
      </c>
      <c r="G128" s="76"/>
      <c r="H128" s="76"/>
      <c r="I128" s="76"/>
      <c r="J128" s="76"/>
      <c r="K128" s="76"/>
      <c r="L128" s="76"/>
    </row>
    <row r="129" spans="1:12" ht="17.25" customHeight="1">
      <c r="A129" s="50" t="s">
        <v>208</v>
      </c>
      <c r="B129" s="11" t="s">
        <v>16</v>
      </c>
      <c r="C129" s="11"/>
      <c r="D129" s="34"/>
      <c r="E129" s="34"/>
      <c r="F129" s="41">
        <v>2</v>
      </c>
      <c r="G129" s="76"/>
      <c r="H129" s="76"/>
      <c r="I129" s="76"/>
      <c r="J129" s="76"/>
      <c r="K129" s="76"/>
      <c r="L129" s="76"/>
    </row>
    <row r="130" spans="1:12" ht="17.25" customHeight="1">
      <c r="A130" s="50" t="s">
        <v>209</v>
      </c>
      <c r="B130" s="11" t="s">
        <v>16</v>
      </c>
      <c r="C130" s="11"/>
      <c r="D130" s="34"/>
      <c r="E130" s="34"/>
      <c r="F130" s="41">
        <v>10.5</v>
      </c>
      <c r="G130" s="76"/>
      <c r="H130" s="76"/>
      <c r="I130" s="76"/>
      <c r="J130" s="76"/>
      <c r="K130" s="76"/>
      <c r="L130" s="76"/>
    </row>
    <row r="131" spans="1:12" ht="17.25" customHeight="1">
      <c r="A131" s="50" t="s">
        <v>159</v>
      </c>
      <c r="B131" s="11" t="s">
        <v>16</v>
      </c>
      <c r="C131" s="11"/>
      <c r="D131" s="34"/>
      <c r="E131" s="34"/>
      <c r="F131" s="41">
        <v>3.8</v>
      </c>
      <c r="G131" s="76"/>
      <c r="H131" s="76"/>
      <c r="I131" s="76"/>
      <c r="J131" s="76"/>
      <c r="K131" s="76"/>
      <c r="L131" s="76"/>
    </row>
    <row r="132" spans="1:12" ht="17.25" customHeight="1">
      <c r="A132" s="50" t="s">
        <v>232</v>
      </c>
      <c r="B132" s="11" t="s">
        <v>16</v>
      </c>
      <c r="C132" s="11"/>
      <c r="D132" s="34"/>
      <c r="E132" s="34"/>
      <c r="F132" s="41">
        <v>19.5</v>
      </c>
      <c r="G132" s="76"/>
      <c r="H132" s="76"/>
      <c r="I132" s="76"/>
      <c r="J132" s="76"/>
      <c r="K132" s="76"/>
      <c r="L132" s="76"/>
    </row>
    <row r="133" spans="1:12" ht="17.25" customHeight="1">
      <c r="A133" s="49" t="s">
        <v>99</v>
      </c>
      <c r="B133" s="11" t="s">
        <v>17</v>
      </c>
      <c r="C133" s="11"/>
      <c r="D133" s="11"/>
      <c r="E133" s="34"/>
      <c r="F133" s="41">
        <v>12.864</v>
      </c>
      <c r="G133" s="76"/>
      <c r="H133" s="76"/>
      <c r="I133" s="76"/>
      <c r="J133" s="76"/>
      <c r="K133" s="76"/>
      <c r="L133" s="76"/>
    </row>
    <row r="134" spans="1:12" ht="17.25" customHeight="1">
      <c r="A134" s="7" t="s">
        <v>164</v>
      </c>
      <c r="B134" s="11"/>
      <c r="C134" s="11"/>
      <c r="D134" s="11"/>
      <c r="E134" s="34"/>
      <c r="F134" s="41">
        <f>F135+F136+F137</f>
        <v>60</v>
      </c>
      <c r="G134" s="76"/>
      <c r="H134" s="76"/>
      <c r="I134" s="76"/>
      <c r="J134" s="76"/>
      <c r="K134" s="76"/>
      <c r="L134" s="76"/>
    </row>
    <row r="135" spans="1:12" ht="17.25" customHeight="1" thickBot="1">
      <c r="A135" s="60" t="s">
        <v>165</v>
      </c>
      <c r="B135" s="11" t="s">
        <v>13</v>
      </c>
      <c r="C135" s="11"/>
      <c r="D135" s="11"/>
      <c r="E135" s="34"/>
      <c r="F135" s="41">
        <v>58</v>
      </c>
      <c r="G135" s="76"/>
      <c r="H135" s="76"/>
      <c r="I135" s="76"/>
      <c r="J135" s="76"/>
      <c r="K135" s="76"/>
      <c r="L135" s="76"/>
    </row>
    <row r="136" spans="1:12" ht="17.25" customHeight="1" thickBot="1">
      <c r="A136" s="61" t="s">
        <v>166</v>
      </c>
      <c r="B136" s="11" t="s">
        <v>137</v>
      </c>
      <c r="C136" s="11"/>
      <c r="D136" s="11"/>
      <c r="E136" s="34"/>
      <c r="F136" s="41">
        <v>1</v>
      </c>
      <c r="G136" s="76"/>
      <c r="H136" s="76"/>
      <c r="I136" s="76"/>
      <c r="J136" s="76"/>
      <c r="K136" s="76"/>
      <c r="L136" s="76"/>
    </row>
    <row r="137" spans="1:12" ht="17.25" customHeight="1">
      <c r="A137" s="60" t="s">
        <v>167</v>
      </c>
      <c r="B137" s="11" t="s">
        <v>137</v>
      </c>
      <c r="C137" s="11"/>
      <c r="D137" s="11"/>
      <c r="E137" s="34"/>
      <c r="F137" s="41">
        <v>1</v>
      </c>
      <c r="G137" s="76"/>
      <c r="H137" s="76"/>
      <c r="I137" s="76"/>
      <c r="J137" s="76"/>
      <c r="K137" s="76"/>
      <c r="L137" s="76"/>
    </row>
    <row r="138" spans="1:12" ht="37.5" customHeight="1">
      <c r="A138" s="26" t="s">
        <v>19</v>
      </c>
      <c r="B138" s="27"/>
      <c r="C138" s="17"/>
      <c r="D138" s="36"/>
      <c r="E138" s="36"/>
      <c r="F138" s="68">
        <f>F139+F140+F141+F142+F143+F144+F145+F146+F147+F148+F149+F150+F151+F152+F153</f>
        <v>66.7</v>
      </c>
      <c r="G138" s="76"/>
      <c r="H138" s="76"/>
      <c r="I138" s="76"/>
      <c r="J138" s="76"/>
      <c r="K138" s="76"/>
      <c r="L138" s="76"/>
    </row>
    <row r="139" spans="1:12" ht="16.5" customHeight="1">
      <c r="A139" s="51" t="s">
        <v>100</v>
      </c>
      <c r="B139" s="11" t="s">
        <v>14</v>
      </c>
      <c r="C139" s="11"/>
      <c r="D139" s="34"/>
      <c r="E139" s="34"/>
      <c r="F139" s="66">
        <v>5</v>
      </c>
      <c r="G139" s="76"/>
      <c r="H139" s="76"/>
      <c r="I139" s="76"/>
      <c r="J139" s="76"/>
      <c r="K139" s="76"/>
      <c r="L139" s="76"/>
    </row>
    <row r="140" spans="1:12" ht="15.75" customHeight="1">
      <c r="A140" s="51" t="s">
        <v>101</v>
      </c>
      <c r="B140" s="11" t="s">
        <v>14</v>
      </c>
      <c r="C140" s="11"/>
      <c r="D140" s="34"/>
      <c r="E140" s="34"/>
      <c r="F140" s="66">
        <v>15</v>
      </c>
      <c r="G140" s="76"/>
      <c r="H140" s="76"/>
      <c r="I140" s="76"/>
      <c r="J140" s="76"/>
      <c r="K140" s="76"/>
      <c r="L140" s="76"/>
    </row>
    <row r="141" spans="1:12" ht="32.25" customHeight="1">
      <c r="A141" s="51" t="s">
        <v>102</v>
      </c>
      <c r="B141" s="11" t="s">
        <v>14</v>
      </c>
      <c r="C141" s="11"/>
      <c r="D141" s="34"/>
      <c r="E141" s="34"/>
      <c r="F141" s="66">
        <v>15</v>
      </c>
      <c r="G141" s="76"/>
      <c r="H141" s="76"/>
      <c r="I141" s="76"/>
      <c r="J141" s="76"/>
      <c r="K141" s="76"/>
      <c r="L141" s="76"/>
    </row>
    <row r="142" spans="1:12" ht="17.25" customHeight="1">
      <c r="A142" s="51" t="s">
        <v>69</v>
      </c>
      <c r="B142" s="11" t="s">
        <v>16</v>
      </c>
      <c r="C142" s="11"/>
      <c r="D142" s="34"/>
      <c r="E142" s="34"/>
      <c r="F142" s="66">
        <v>1.2</v>
      </c>
      <c r="G142" s="76"/>
      <c r="H142" s="76"/>
      <c r="I142" s="76"/>
      <c r="J142" s="76"/>
      <c r="K142" s="76"/>
      <c r="L142" s="76"/>
    </row>
    <row r="143" spans="1:12" ht="17.25" customHeight="1">
      <c r="A143" s="51" t="s">
        <v>103</v>
      </c>
      <c r="B143" s="11" t="s">
        <v>16</v>
      </c>
      <c r="C143" s="11"/>
      <c r="D143" s="34"/>
      <c r="E143" s="34"/>
      <c r="F143" s="66">
        <v>10.5</v>
      </c>
      <c r="G143" s="76"/>
      <c r="H143" s="76"/>
      <c r="I143" s="76"/>
      <c r="J143" s="76"/>
      <c r="K143" s="76"/>
      <c r="L143" s="76"/>
    </row>
    <row r="144" spans="1:12" ht="17.25" customHeight="1">
      <c r="A144" s="51" t="s">
        <v>161</v>
      </c>
      <c r="B144" s="11" t="s">
        <v>16</v>
      </c>
      <c r="C144" s="11"/>
      <c r="D144" s="34"/>
      <c r="E144" s="34"/>
      <c r="F144" s="66">
        <v>14</v>
      </c>
      <c r="G144" s="76"/>
      <c r="H144" s="76"/>
      <c r="I144" s="76"/>
      <c r="J144" s="76"/>
      <c r="K144" s="76"/>
      <c r="L144" s="76"/>
    </row>
    <row r="145" spans="1:12" ht="17.25" customHeight="1">
      <c r="A145" s="51" t="s">
        <v>67</v>
      </c>
      <c r="B145" s="11" t="s">
        <v>17</v>
      </c>
      <c r="C145" s="11"/>
      <c r="D145" s="34"/>
      <c r="E145" s="34"/>
      <c r="F145" s="66">
        <v>3.5</v>
      </c>
      <c r="G145" s="76"/>
      <c r="H145" s="76"/>
      <c r="I145" s="76"/>
      <c r="J145" s="76"/>
      <c r="K145" s="76"/>
      <c r="L145" s="76"/>
    </row>
    <row r="146" spans="1:12" ht="17.25" customHeight="1">
      <c r="A146" s="51" t="s">
        <v>104</v>
      </c>
      <c r="B146" s="11" t="s">
        <v>17</v>
      </c>
      <c r="C146" s="11" t="s">
        <v>58</v>
      </c>
      <c r="D146" s="34">
        <v>6</v>
      </c>
      <c r="E146" s="34">
        <v>95</v>
      </c>
      <c r="F146" s="66">
        <v>0.575</v>
      </c>
      <c r="G146" s="76"/>
      <c r="H146" s="76"/>
      <c r="I146" s="76"/>
      <c r="J146" s="76"/>
      <c r="K146" s="76"/>
      <c r="L146" s="76"/>
    </row>
    <row r="147" spans="1:12" ht="17.25" customHeight="1">
      <c r="A147" s="7" t="s">
        <v>227</v>
      </c>
      <c r="B147" s="11" t="s">
        <v>17</v>
      </c>
      <c r="C147" s="11" t="s">
        <v>58</v>
      </c>
      <c r="D147" s="34">
        <v>3</v>
      </c>
      <c r="E147" s="34">
        <v>150</v>
      </c>
      <c r="F147" s="66">
        <v>0.455</v>
      </c>
      <c r="G147" s="76"/>
      <c r="H147" s="76"/>
      <c r="I147" s="76"/>
      <c r="J147" s="76"/>
      <c r="K147" s="76"/>
      <c r="L147" s="76"/>
    </row>
    <row r="148" spans="1:12" ht="17.25" customHeight="1">
      <c r="A148" s="7" t="s">
        <v>223</v>
      </c>
      <c r="B148" s="11" t="s">
        <v>17</v>
      </c>
      <c r="C148" s="11" t="s">
        <v>58</v>
      </c>
      <c r="D148" s="34">
        <v>1</v>
      </c>
      <c r="E148" s="34">
        <v>335</v>
      </c>
      <c r="F148" s="66">
        <v>0.335</v>
      </c>
      <c r="G148" s="76"/>
      <c r="H148" s="76"/>
      <c r="I148" s="76"/>
      <c r="J148" s="76"/>
      <c r="K148" s="76"/>
      <c r="L148" s="76"/>
    </row>
    <row r="149" spans="1:12" ht="17.25" customHeight="1">
      <c r="A149" s="7" t="s">
        <v>224</v>
      </c>
      <c r="B149" s="11" t="s">
        <v>17</v>
      </c>
      <c r="C149" s="11" t="s">
        <v>58</v>
      </c>
      <c r="D149" s="34">
        <v>1</v>
      </c>
      <c r="E149" s="34">
        <v>90</v>
      </c>
      <c r="F149" s="66">
        <v>0.09</v>
      </c>
      <c r="G149" s="76"/>
      <c r="H149" s="76"/>
      <c r="I149" s="76"/>
      <c r="J149" s="76"/>
      <c r="K149" s="76"/>
      <c r="L149" s="76"/>
    </row>
    <row r="150" spans="1:12" ht="17.25" customHeight="1">
      <c r="A150" s="7" t="s">
        <v>225</v>
      </c>
      <c r="B150" s="11" t="s">
        <v>18</v>
      </c>
      <c r="C150" s="11" t="s">
        <v>58</v>
      </c>
      <c r="D150" s="34">
        <v>7</v>
      </c>
      <c r="E150" s="34">
        <v>45</v>
      </c>
      <c r="F150" s="66">
        <v>0.315</v>
      </c>
      <c r="G150" s="76"/>
      <c r="H150" s="76"/>
      <c r="I150" s="76"/>
      <c r="J150" s="76"/>
      <c r="K150" s="76"/>
      <c r="L150" s="76"/>
    </row>
    <row r="151" spans="1:12" ht="17.25" customHeight="1">
      <c r="A151" s="7" t="s">
        <v>226</v>
      </c>
      <c r="B151" s="11" t="s">
        <v>18</v>
      </c>
      <c r="C151" s="11" t="s">
        <v>59</v>
      </c>
      <c r="D151" s="34">
        <v>2</v>
      </c>
      <c r="E151" s="34">
        <v>115</v>
      </c>
      <c r="F151" s="66">
        <v>0.23</v>
      </c>
      <c r="G151" s="76"/>
      <c r="H151" s="76"/>
      <c r="I151" s="76"/>
      <c r="J151" s="76"/>
      <c r="K151" s="76"/>
      <c r="L151" s="76"/>
    </row>
    <row r="152" spans="1:12" ht="17.25" customHeight="1">
      <c r="A152" s="7" t="s">
        <v>145</v>
      </c>
      <c r="B152" s="11" t="s">
        <v>18</v>
      </c>
      <c r="C152" s="11" t="s">
        <v>59</v>
      </c>
      <c r="D152" s="34">
        <v>2.7</v>
      </c>
      <c r="E152" s="34">
        <v>126</v>
      </c>
      <c r="F152" s="66">
        <v>0.34</v>
      </c>
      <c r="G152" s="76"/>
      <c r="H152" s="76"/>
      <c r="I152" s="76"/>
      <c r="J152" s="76"/>
      <c r="K152" s="76"/>
      <c r="L152" s="76"/>
    </row>
    <row r="153" spans="1:12" ht="17.25" customHeight="1">
      <c r="A153" s="7" t="s">
        <v>153</v>
      </c>
      <c r="B153" s="11" t="s">
        <v>18</v>
      </c>
      <c r="C153" s="11"/>
      <c r="D153" s="34"/>
      <c r="E153" s="34"/>
      <c r="F153" s="66">
        <v>0.16</v>
      </c>
      <c r="G153" s="76"/>
      <c r="H153" s="76"/>
      <c r="I153" s="76"/>
      <c r="J153" s="76"/>
      <c r="K153" s="76"/>
      <c r="L153" s="76"/>
    </row>
    <row r="154" spans="1:12" ht="17.25" customHeight="1">
      <c r="A154" s="26" t="s">
        <v>1</v>
      </c>
      <c r="B154" s="28"/>
      <c r="C154" s="29"/>
      <c r="D154" s="37"/>
      <c r="E154" s="37"/>
      <c r="F154" s="69">
        <f>F155+F156</f>
        <v>116</v>
      </c>
      <c r="G154" s="76"/>
      <c r="H154" s="76"/>
      <c r="I154" s="76"/>
      <c r="J154" s="76"/>
      <c r="K154" s="76"/>
      <c r="L154" s="76"/>
    </row>
    <row r="155" spans="1:12" ht="49.5" customHeight="1">
      <c r="A155" s="3" t="s">
        <v>105</v>
      </c>
      <c r="B155" s="11" t="s">
        <v>16</v>
      </c>
      <c r="C155" s="11"/>
      <c r="D155" s="34"/>
      <c r="E155" s="34"/>
      <c r="F155" s="66">
        <v>16</v>
      </c>
      <c r="G155" s="76"/>
      <c r="H155" s="76"/>
      <c r="I155" s="76"/>
      <c r="J155" s="76"/>
      <c r="K155" s="76"/>
      <c r="L155" s="76"/>
    </row>
    <row r="156" spans="1:12" ht="17.25" customHeight="1">
      <c r="A156" s="3" t="s">
        <v>160</v>
      </c>
      <c r="B156" s="11" t="s">
        <v>16</v>
      </c>
      <c r="C156" s="11"/>
      <c r="D156" s="34"/>
      <c r="E156" s="34"/>
      <c r="F156" s="66">
        <v>100</v>
      </c>
      <c r="G156" s="76"/>
      <c r="H156" s="76"/>
      <c r="I156" s="76"/>
      <c r="J156" s="76"/>
      <c r="K156" s="76"/>
      <c r="L156" s="76"/>
    </row>
    <row r="157" spans="1:12" ht="17.25" customHeight="1">
      <c r="A157" s="26" t="s">
        <v>3</v>
      </c>
      <c r="B157" s="28"/>
      <c r="C157" s="29"/>
      <c r="D157" s="37"/>
      <c r="E157" s="37"/>
      <c r="F157" s="69">
        <f>SUM(F158+F164+F180)</f>
        <v>11535.482</v>
      </c>
      <c r="G157" s="76"/>
      <c r="H157" s="76"/>
      <c r="I157" s="76"/>
      <c r="J157" s="76"/>
      <c r="K157" s="76"/>
      <c r="L157" s="76"/>
    </row>
    <row r="158" spans="1:12" ht="17.25" customHeight="1">
      <c r="A158" s="54" t="s">
        <v>4</v>
      </c>
      <c r="B158" s="16"/>
      <c r="C158" s="14"/>
      <c r="D158" s="38"/>
      <c r="E158" s="38"/>
      <c r="F158" s="70">
        <f>F159+F160+F161+F162+F163</f>
        <v>3593</v>
      </c>
      <c r="G158" s="76"/>
      <c r="H158" s="76"/>
      <c r="I158" s="76"/>
      <c r="J158" s="76"/>
      <c r="K158" s="76"/>
      <c r="L158" s="76"/>
    </row>
    <row r="159" spans="1:12" ht="17.25" customHeight="1">
      <c r="A159" s="55" t="s">
        <v>186</v>
      </c>
      <c r="B159" s="11" t="s">
        <v>14</v>
      </c>
      <c r="C159" s="11"/>
      <c r="D159" s="34"/>
      <c r="E159" s="34"/>
      <c r="F159" s="66">
        <v>109.86</v>
      </c>
      <c r="G159" s="76"/>
      <c r="H159" s="76"/>
      <c r="I159" s="76"/>
      <c r="J159" s="76"/>
      <c r="K159" s="76"/>
      <c r="L159" s="76"/>
    </row>
    <row r="160" spans="1:12" ht="17.25" customHeight="1">
      <c r="A160" s="51" t="s">
        <v>106</v>
      </c>
      <c r="B160" s="11" t="s">
        <v>16</v>
      </c>
      <c r="C160" s="11"/>
      <c r="D160" s="34"/>
      <c r="E160" s="34"/>
      <c r="F160" s="66">
        <v>2</v>
      </c>
      <c r="G160" s="76"/>
      <c r="H160" s="76"/>
      <c r="I160" s="76"/>
      <c r="J160" s="76"/>
      <c r="K160" s="76"/>
      <c r="L160" s="76"/>
    </row>
    <row r="161" spans="1:12" ht="17.25" customHeight="1">
      <c r="A161" s="51" t="s">
        <v>233</v>
      </c>
      <c r="B161" s="11" t="s">
        <v>16</v>
      </c>
      <c r="C161" s="11"/>
      <c r="D161" s="34"/>
      <c r="E161" s="34"/>
      <c r="F161" s="66">
        <v>17</v>
      </c>
      <c r="G161" s="76"/>
      <c r="H161" s="76"/>
      <c r="I161" s="76"/>
      <c r="J161" s="76"/>
      <c r="K161" s="76"/>
      <c r="L161" s="76"/>
    </row>
    <row r="162" spans="1:12" ht="33" customHeight="1">
      <c r="A162" s="51" t="s">
        <v>228</v>
      </c>
      <c r="B162" s="11" t="s">
        <v>17</v>
      </c>
      <c r="C162" s="11"/>
      <c r="D162" s="34"/>
      <c r="E162" s="34"/>
      <c r="F162" s="66">
        <v>8.74</v>
      </c>
      <c r="G162" s="76"/>
      <c r="H162" s="76"/>
      <c r="I162" s="76"/>
      <c r="J162" s="76"/>
      <c r="K162" s="76"/>
      <c r="L162" s="76"/>
    </row>
    <row r="163" spans="1:12" ht="17.25" customHeight="1">
      <c r="A163" s="51" t="s">
        <v>163</v>
      </c>
      <c r="B163" s="11" t="s">
        <v>17</v>
      </c>
      <c r="C163" s="11"/>
      <c r="D163" s="34"/>
      <c r="E163" s="34"/>
      <c r="F163" s="66">
        <v>3455.4</v>
      </c>
      <c r="G163" s="76"/>
      <c r="H163" s="76"/>
      <c r="I163" s="76"/>
      <c r="J163" s="76"/>
      <c r="K163" s="76"/>
      <c r="L163" s="76"/>
    </row>
    <row r="164" spans="1:12" ht="17.25" customHeight="1">
      <c r="A164" s="56" t="s">
        <v>5</v>
      </c>
      <c r="B164" s="16"/>
      <c r="C164" s="45"/>
      <c r="D164" s="46"/>
      <c r="E164" s="46"/>
      <c r="F164" s="70">
        <f>F165+F166+F167+F168+F169+F170+F171+F172+F173+F174+F175+F176+F177+F178+F179</f>
        <v>1469.853</v>
      </c>
      <c r="G164" s="76"/>
      <c r="H164" s="76"/>
      <c r="I164" s="76"/>
      <c r="J164" s="76"/>
      <c r="K164" s="76"/>
      <c r="L164" s="76"/>
    </row>
    <row r="165" spans="1:12" ht="17.25" customHeight="1">
      <c r="A165" s="51" t="s">
        <v>53</v>
      </c>
      <c r="B165" s="44">
        <v>225</v>
      </c>
      <c r="C165" s="14"/>
      <c r="D165" s="38"/>
      <c r="E165" s="38"/>
      <c r="F165" s="66">
        <v>80</v>
      </c>
      <c r="G165" s="76"/>
      <c r="H165" s="76"/>
      <c r="I165" s="76"/>
      <c r="J165" s="76"/>
      <c r="K165" s="76"/>
      <c r="L165" s="76"/>
    </row>
    <row r="166" spans="1:12" ht="17.25" customHeight="1">
      <c r="A166" s="51" t="s">
        <v>234</v>
      </c>
      <c r="B166" s="44">
        <v>225</v>
      </c>
      <c r="C166" s="14"/>
      <c r="D166" s="38"/>
      <c r="E166" s="38"/>
      <c r="F166" s="66">
        <v>13</v>
      </c>
      <c r="G166" s="76"/>
      <c r="H166" s="76"/>
      <c r="I166" s="76"/>
      <c r="J166" s="76"/>
      <c r="K166" s="76"/>
      <c r="L166" s="76"/>
    </row>
    <row r="167" spans="1:12" ht="17.25" customHeight="1">
      <c r="A167" s="51" t="s">
        <v>235</v>
      </c>
      <c r="B167" s="44">
        <v>225</v>
      </c>
      <c r="C167" s="14"/>
      <c r="D167" s="38"/>
      <c r="E167" s="38"/>
      <c r="F167" s="66">
        <v>20</v>
      </c>
      <c r="G167" s="76"/>
      <c r="H167" s="76"/>
      <c r="I167" s="76"/>
      <c r="J167" s="76"/>
      <c r="K167" s="76"/>
      <c r="L167" s="76"/>
    </row>
    <row r="168" spans="1:12" ht="17.25" customHeight="1">
      <c r="A168" s="51" t="s">
        <v>107</v>
      </c>
      <c r="B168" s="11" t="s">
        <v>14</v>
      </c>
      <c r="C168" s="11"/>
      <c r="D168" s="34"/>
      <c r="E168" s="34"/>
      <c r="F168" s="66">
        <v>290.01</v>
      </c>
      <c r="G168" s="76"/>
      <c r="H168" s="76"/>
      <c r="I168" s="76"/>
      <c r="J168" s="76"/>
      <c r="K168" s="76"/>
      <c r="L168" s="76"/>
    </row>
    <row r="169" spans="1:12" ht="48" customHeight="1">
      <c r="A169" s="43" t="s">
        <v>110</v>
      </c>
      <c r="B169" s="11" t="s">
        <v>14</v>
      </c>
      <c r="C169" s="11"/>
      <c r="D169" s="34"/>
      <c r="E169" s="34"/>
      <c r="F169" s="66">
        <v>49</v>
      </c>
      <c r="G169" s="76"/>
      <c r="H169" s="76"/>
      <c r="I169" s="76"/>
      <c r="J169" s="76"/>
      <c r="K169" s="76"/>
      <c r="L169" s="76"/>
    </row>
    <row r="170" spans="1:12" ht="17.25" customHeight="1">
      <c r="A170" s="43" t="s">
        <v>229</v>
      </c>
      <c r="B170" s="11" t="s">
        <v>14</v>
      </c>
      <c r="C170" s="11"/>
      <c r="D170" s="34"/>
      <c r="E170" s="34"/>
      <c r="F170" s="66">
        <v>67.5</v>
      </c>
      <c r="G170" s="76"/>
      <c r="H170" s="76"/>
      <c r="I170" s="76"/>
      <c r="J170" s="76"/>
      <c r="K170" s="76"/>
      <c r="L170" s="76"/>
    </row>
    <row r="171" spans="1:12" ht="17.25" customHeight="1">
      <c r="A171" s="51" t="s">
        <v>203</v>
      </c>
      <c r="B171" s="11" t="s">
        <v>16</v>
      </c>
      <c r="C171" s="11"/>
      <c r="D171" s="34"/>
      <c r="E171" s="34"/>
      <c r="F171" s="66">
        <v>1.028</v>
      </c>
      <c r="G171" s="76"/>
      <c r="H171" s="76"/>
      <c r="I171" s="76"/>
      <c r="J171" s="76"/>
      <c r="K171" s="76"/>
      <c r="L171" s="76"/>
    </row>
    <row r="172" spans="1:12" ht="17.25" customHeight="1">
      <c r="A172" s="51" t="s">
        <v>106</v>
      </c>
      <c r="B172" s="11" t="s">
        <v>16</v>
      </c>
      <c r="C172" s="11"/>
      <c r="D172" s="34"/>
      <c r="E172" s="34"/>
      <c r="F172" s="66">
        <v>5</v>
      </c>
      <c r="G172" s="76"/>
      <c r="H172" s="76"/>
      <c r="I172" s="76"/>
      <c r="J172" s="76"/>
      <c r="K172" s="76"/>
      <c r="L172" s="76"/>
    </row>
    <row r="173" spans="1:12" ht="17.25" customHeight="1">
      <c r="A173" s="51" t="s">
        <v>108</v>
      </c>
      <c r="B173" s="11" t="s">
        <v>16</v>
      </c>
      <c r="C173" s="11"/>
      <c r="D173" s="34"/>
      <c r="E173" s="34"/>
      <c r="F173" s="66">
        <v>3</v>
      </c>
      <c r="G173" s="76"/>
      <c r="H173" s="76"/>
      <c r="I173" s="76"/>
      <c r="J173" s="76"/>
      <c r="K173" s="76"/>
      <c r="L173" s="76"/>
    </row>
    <row r="174" spans="1:12" ht="32.25" customHeight="1">
      <c r="A174" s="7" t="s">
        <v>168</v>
      </c>
      <c r="B174" s="11" t="s">
        <v>16</v>
      </c>
      <c r="C174" s="11"/>
      <c r="D174" s="34"/>
      <c r="E174" s="34"/>
      <c r="F174" s="66">
        <v>173.2</v>
      </c>
      <c r="G174" s="76"/>
      <c r="H174" s="76"/>
      <c r="I174" s="76"/>
      <c r="J174" s="76"/>
      <c r="K174" s="76"/>
      <c r="L174" s="76"/>
    </row>
    <row r="175" spans="1:12" ht="17.25" customHeight="1">
      <c r="A175" s="7" t="s">
        <v>201</v>
      </c>
      <c r="B175" s="11" t="s">
        <v>16</v>
      </c>
      <c r="C175" s="11"/>
      <c r="D175" s="34"/>
      <c r="E175" s="34"/>
      <c r="F175" s="66">
        <v>5</v>
      </c>
      <c r="G175" s="76"/>
      <c r="H175" s="76"/>
      <c r="I175" s="76"/>
      <c r="J175" s="76"/>
      <c r="K175" s="76"/>
      <c r="L175" s="76"/>
    </row>
    <row r="176" spans="1:12" ht="17.25" customHeight="1">
      <c r="A176" s="3" t="s">
        <v>207</v>
      </c>
      <c r="B176" s="11" t="s">
        <v>16</v>
      </c>
      <c r="C176" s="11"/>
      <c r="D176" s="34"/>
      <c r="E176" s="34"/>
      <c r="F176" s="66">
        <v>15</v>
      </c>
      <c r="G176" s="76"/>
      <c r="H176" s="76"/>
      <c r="I176" s="76"/>
      <c r="J176" s="76"/>
      <c r="K176" s="76"/>
      <c r="L176" s="76"/>
    </row>
    <row r="177" spans="1:12" ht="17.25" customHeight="1">
      <c r="A177" s="3" t="s">
        <v>210</v>
      </c>
      <c r="B177" s="11" t="s">
        <v>16</v>
      </c>
      <c r="C177" s="11"/>
      <c r="D177" s="34"/>
      <c r="E177" s="34"/>
      <c r="F177" s="66">
        <v>5</v>
      </c>
      <c r="G177" s="76"/>
      <c r="H177" s="76"/>
      <c r="I177" s="76"/>
      <c r="J177" s="76"/>
      <c r="K177" s="76"/>
      <c r="L177" s="76"/>
    </row>
    <row r="178" spans="1:12" ht="17.25" customHeight="1">
      <c r="A178" s="51" t="s">
        <v>109</v>
      </c>
      <c r="B178" s="11" t="s">
        <v>17</v>
      </c>
      <c r="C178" s="11"/>
      <c r="D178" s="34"/>
      <c r="E178" s="34"/>
      <c r="F178" s="66">
        <v>278.665</v>
      </c>
      <c r="G178" s="76"/>
      <c r="H178" s="76"/>
      <c r="I178" s="76"/>
      <c r="J178" s="76"/>
      <c r="K178" s="76"/>
      <c r="L178" s="76"/>
    </row>
    <row r="179" spans="1:12" ht="17.25" customHeight="1">
      <c r="A179" s="7" t="s">
        <v>206</v>
      </c>
      <c r="B179" s="11" t="s">
        <v>17</v>
      </c>
      <c r="C179" s="11"/>
      <c r="D179" s="34"/>
      <c r="E179" s="34"/>
      <c r="F179" s="66">
        <v>464.45</v>
      </c>
      <c r="G179" s="76"/>
      <c r="H179" s="76"/>
      <c r="I179" s="76"/>
      <c r="J179" s="76"/>
      <c r="K179" s="76"/>
      <c r="L179" s="76"/>
    </row>
    <row r="180" spans="1:12" ht="17.25" customHeight="1">
      <c r="A180" s="54" t="s">
        <v>6</v>
      </c>
      <c r="B180" s="16"/>
      <c r="C180" s="11"/>
      <c r="D180" s="34"/>
      <c r="E180" s="34"/>
      <c r="F180" s="70">
        <f>F212</f>
        <v>6472.629</v>
      </c>
      <c r="G180" s="76"/>
      <c r="H180" s="76"/>
      <c r="I180" s="76"/>
      <c r="J180" s="76"/>
      <c r="K180" s="76"/>
      <c r="L180" s="76"/>
    </row>
    <row r="181" spans="1:12" ht="17.25" customHeight="1">
      <c r="A181" s="51" t="s">
        <v>54</v>
      </c>
      <c r="B181" s="44">
        <v>223</v>
      </c>
      <c r="C181" s="11"/>
      <c r="D181" s="34"/>
      <c r="E181" s="34"/>
      <c r="F181" s="66">
        <v>279.941</v>
      </c>
      <c r="G181" s="76"/>
      <c r="H181" s="76"/>
      <c r="I181" s="76"/>
      <c r="J181" s="76"/>
      <c r="K181" s="76"/>
      <c r="L181" s="76"/>
    </row>
    <row r="182" spans="1:12" ht="32.25" customHeight="1">
      <c r="A182" s="51" t="s">
        <v>205</v>
      </c>
      <c r="B182" s="44">
        <v>225</v>
      </c>
      <c r="C182" s="11"/>
      <c r="D182" s="34"/>
      <c r="E182" s="34"/>
      <c r="F182" s="66">
        <v>22.457</v>
      </c>
      <c r="G182" s="76"/>
      <c r="H182" s="76"/>
      <c r="I182" s="76"/>
      <c r="J182" s="76"/>
      <c r="K182" s="76"/>
      <c r="L182" s="76"/>
    </row>
    <row r="183" spans="1:12" ht="31.5" customHeight="1">
      <c r="A183" s="51" t="s">
        <v>115</v>
      </c>
      <c r="B183" s="44">
        <v>226</v>
      </c>
      <c r="C183" s="11"/>
      <c r="D183" s="34"/>
      <c r="E183" s="34"/>
      <c r="F183" s="66">
        <v>375.489</v>
      </c>
      <c r="G183" s="76"/>
      <c r="H183" s="76"/>
      <c r="I183" s="76"/>
      <c r="J183" s="76"/>
      <c r="K183" s="76"/>
      <c r="L183" s="76"/>
    </row>
    <row r="184" spans="1:12" ht="32.25" customHeight="1">
      <c r="A184" s="51" t="s">
        <v>116</v>
      </c>
      <c r="B184" s="11" t="s">
        <v>14</v>
      </c>
      <c r="C184" s="11"/>
      <c r="D184" s="34"/>
      <c r="E184" s="41"/>
      <c r="F184" s="66">
        <v>634.931</v>
      </c>
      <c r="G184" s="76"/>
      <c r="H184" s="76"/>
      <c r="I184" s="76"/>
      <c r="J184" s="76"/>
      <c r="K184" s="76"/>
      <c r="L184" s="76"/>
    </row>
    <row r="185" spans="1:12" ht="17.25" customHeight="1">
      <c r="A185" s="51" t="s">
        <v>204</v>
      </c>
      <c r="B185" s="11" t="s">
        <v>14</v>
      </c>
      <c r="C185" s="11"/>
      <c r="D185" s="34"/>
      <c r="E185" s="41"/>
      <c r="F185" s="66">
        <v>0.5</v>
      </c>
      <c r="G185" s="76"/>
      <c r="H185" s="76"/>
      <c r="I185" s="76"/>
      <c r="J185" s="76"/>
      <c r="K185" s="76"/>
      <c r="L185" s="76"/>
    </row>
    <row r="186" spans="1:12" ht="33" customHeight="1">
      <c r="A186" s="51" t="s">
        <v>187</v>
      </c>
      <c r="B186" s="11" t="s">
        <v>14</v>
      </c>
      <c r="C186" s="11"/>
      <c r="D186" s="34"/>
      <c r="E186" s="34"/>
      <c r="F186" s="66">
        <v>39</v>
      </c>
      <c r="G186" s="76"/>
      <c r="H186" s="76"/>
      <c r="I186" s="76"/>
      <c r="J186" s="76"/>
      <c r="K186" s="76"/>
      <c r="L186" s="76"/>
    </row>
    <row r="187" spans="1:12" ht="31.5" customHeight="1">
      <c r="A187" s="51" t="s">
        <v>188</v>
      </c>
      <c r="B187" s="11" t="s">
        <v>14</v>
      </c>
      <c r="C187" s="11"/>
      <c r="D187" s="34"/>
      <c r="E187" s="34"/>
      <c r="F187" s="66">
        <v>40.2</v>
      </c>
      <c r="G187" s="76"/>
      <c r="H187" s="76"/>
      <c r="I187" s="76"/>
      <c r="J187" s="76"/>
      <c r="K187" s="76"/>
      <c r="L187" s="76"/>
    </row>
    <row r="188" spans="1:12" ht="17.25" customHeight="1">
      <c r="A188" s="51" t="s">
        <v>106</v>
      </c>
      <c r="B188" s="11" t="s">
        <v>16</v>
      </c>
      <c r="C188" s="11"/>
      <c r="D188" s="34"/>
      <c r="E188" s="34"/>
      <c r="F188" s="66">
        <v>2.066</v>
      </c>
      <c r="G188" s="76"/>
      <c r="H188" s="76"/>
      <c r="I188" s="76"/>
      <c r="J188" s="76"/>
      <c r="K188" s="76"/>
      <c r="L188" s="76"/>
    </row>
    <row r="189" spans="1:12" ht="17.25" customHeight="1">
      <c r="A189" s="51" t="s">
        <v>55</v>
      </c>
      <c r="B189" s="11" t="s">
        <v>16</v>
      </c>
      <c r="C189" s="11"/>
      <c r="D189" s="34"/>
      <c r="E189" s="34"/>
      <c r="F189" s="66">
        <v>44.917</v>
      </c>
      <c r="G189" s="76"/>
      <c r="H189" s="76"/>
      <c r="I189" s="76"/>
      <c r="J189" s="76"/>
      <c r="K189" s="76"/>
      <c r="L189" s="76"/>
    </row>
    <row r="190" spans="1:12" ht="17.25" customHeight="1">
      <c r="A190" s="51" t="s">
        <v>158</v>
      </c>
      <c r="B190" s="11" t="s">
        <v>16</v>
      </c>
      <c r="C190" s="11"/>
      <c r="D190" s="34"/>
      <c r="E190" s="34"/>
      <c r="F190" s="66">
        <v>11.658</v>
      </c>
      <c r="G190" s="76"/>
      <c r="H190" s="76"/>
      <c r="I190" s="76"/>
      <c r="J190" s="76"/>
      <c r="K190" s="76"/>
      <c r="L190" s="76"/>
    </row>
    <row r="191" spans="1:12" ht="17.25" customHeight="1">
      <c r="A191" s="51" t="s">
        <v>189</v>
      </c>
      <c r="B191" s="11" t="s">
        <v>16</v>
      </c>
      <c r="C191" s="11"/>
      <c r="D191" s="34"/>
      <c r="E191" s="34"/>
      <c r="F191" s="66">
        <v>12.654</v>
      </c>
      <c r="G191" s="76"/>
      <c r="H191" s="76"/>
      <c r="I191" s="76"/>
      <c r="J191" s="76"/>
      <c r="K191" s="76"/>
      <c r="L191" s="76"/>
    </row>
    <row r="192" spans="1:12" ht="17.25" customHeight="1">
      <c r="A192" s="51" t="s">
        <v>117</v>
      </c>
      <c r="B192" s="11" t="s">
        <v>18</v>
      </c>
      <c r="C192" s="11"/>
      <c r="D192" s="34"/>
      <c r="E192" s="34"/>
      <c r="F192" s="66">
        <v>14.292</v>
      </c>
      <c r="G192" s="76"/>
      <c r="H192" s="76"/>
      <c r="I192" s="76"/>
      <c r="J192" s="76"/>
      <c r="K192" s="76"/>
      <c r="L192" s="76"/>
    </row>
    <row r="193" spans="1:12" ht="17.25" customHeight="1">
      <c r="A193" s="51" t="s">
        <v>190</v>
      </c>
      <c r="B193" s="11" t="s">
        <v>18</v>
      </c>
      <c r="C193" s="11" t="s">
        <v>58</v>
      </c>
      <c r="D193" s="34">
        <v>1</v>
      </c>
      <c r="E193" s="34">
        <v>708</v>
      </c>
      <c r="F193" s="66">
        <v>0.708</v>
      </c>
      <c r="G193" s="76"/>
      <c r="H193" s="76"/>
      <c r="I193" s="76"/>
      <c r="J193" s="76"/>
      <c r="K193" s="76"/>
      <c r="L193" s="76"/>
    </row>
    <row r="194" spans="1:12" ht="17.25" customHeight="1">
      <c r="A194" s="51" t="s">
        <v>118</v>
      </c>
      <c r="B194" s="15">
        <v>340</v>
      </c>
      <c r="C194" s="11"/>
      <c r="D194" s="34"/>
      <c r="E194" s="34"/>
      <c r="F194" s="66">
        <v>0</v>
      </c>
      <c r="G194" s="76"/>
      <c r="H194" s="76"/>
      <c r="I194" s="76"/>
      <c r="J194" s="76"/>
      <c r="K194" s="76"/>
      <c r="L194" s="76"/>
    </row>
    <row r="195" spans="1:12" ht="17.25" customHeight="1">
      <c r="A195" s="51" t="s">
        <v>119</v>
      </c>
      <c r="B195" s="15">
        <v>226</v>
      </c>
      <c r="C195" s="11"/>
      <c r="D195" s="34"/>
      <c r="E195" s="34"/>
      <c r="F195" s="66">
        <v>21.6</v>
      </c>
      <c r="G195" s="76"/>
      <c r="H195" s="76"/>
      <c r="I195" s="76"/>
      <c r="J195" s="76"/>
      <c r="K195" s="76"/>
      <c r="L195" s="76"/>
    </row>
    <row r="196" spans="1:12" ht="32.25" customHeight="1">
      <c r="A196" s="51" t="s">
        <v>120</v>
      </c>
      <c r="B196" s="15">
        <v>226</v>
      </c>
      <c r="C196" s="11"/>
      <c r="D196" s="34"/>
      <c r="E196" s="34"/>
      <c r="F196" s="66">
        <v>18.4</v>
      </c>
      <c r="G196" s="76"/>
      <c r="H196" s="76"/>
      <c r="I196" s="76"/>
      <c r="J196" s="76"/>
      <c r="K196" s="76"/>
      <c r="L196" s="76"/>
    </row>
    <row r="197" spans="1:12" ht="17.25" customHeight="1">
      <c r="A197" s="51" t="s">
        <v>121</v>
      </c>
      <c r="B197" s="15">
        <v>226</v>
      </c>
      <c r="C197" s="11"/>
      <c r="D197" s="34"/>
      <c r="E197" s="34"/>
      <c r="F197" s="66">
        <v>0</v>
      </c>
      <c r="G197" s="76"/>
      <c r="H197" s="76"/>
      <c r="I197" s="76"/>
      <c r="J197" s="76"/>
      <c r="K197" s="76"/>
      <c r="L197" s="76"/>
    </row>
    <row r="198" spans="1:12" ht="33" customHeight="1">
      <c r="A198" s="51" t="s">
        <v>230</v>
      </c>
      <c r="B198" s="44">
        <v>226</v>
      </c>
      <c r="C198" s="11"/>
      <c r="D198" s="34"/>
      <c r="E198" s="34"/>
      <c r="F198" s="66">
        <v>5.054</v>
      </c>
      <c r="G198" s="76"/>
      <c r="H198" s="76"/>
      <c r="I198" s="76"/>
      <c r="J198" s="76"/>
      <c r="K198" s="76"/>
      <c r="L198" s="76"/>
    </row>
    <row r="199" spans="1:12" ht="17.25" customHeight="1">
      <c r="A199" s="51" t="s">
        <v>68</v>
      </c>
      <c r="B199" s="44">
        <v>340</v>
      </c>
      <c r="C199" s="11"/>
      <c r="D199" s="34"/>
      <c r="E199" s="34"/>
      <c r="F199" s="66">
        <v>1.4</v>
      </c>
      <c r="G199" s="76"/>
      <c r="H199" s="76"/>
      <c r="I199" s="76"/>
      <c r="J199" s="76"/>
      <c r="K199" s="76"/>
      <c r="L199" s="76"/>
    </row>
    <row r="200" spans="1:12" ht="17.25" customHeight="1">
      <c r="A200" s="51" t="s">
        <v>64</v>
      </c>
      <c r="B200" s="44">
        <v>340</v>
      </c>
      <c r="C200" s="11"/>
      <c r="D200" s="34"/>
      <c r="E200" s="34"/>
      <c r="F200" s="66">
        <v>0</v>
      </c>
      <c r="G200" s="76"/>
      <c r="H200" s="76"/>
      <c r="I200" s="76"/>
      <c r="J200" s="76"/>
      <c r="K200" s="76"/>
      <c r="L200" s="76"/>
    </row>
    <row r="201" spans="1:12" ht="17.25" customHeight="1">
      <c r="A201" s="51" t="s">
        <v>122</v>
      </c>
      <c r="B201" s="44">
        <v>340</v>
      </c>
      <c r="C201" s="11"/>
      <c r="D201" s="34"/>
      <c r="E201" s="34"/>
      <c r="F201" s="66">
        <v>3.7</v>
      </c>
      <c r="G201" s="76"/>
      <c r="H201" s="76"/>
      <c r="I201" s="76"/>
      <c r="J201" s="76"/>
      <c r="K201" s="76"/>
      <c r="L201" s="76"/>
    </row>
    <row r="202" spans="1:12" ht="17.25" customHeight="1">
      <c r="A202" s="51" t="s">
        <v>169</v>
      </c>
      <c r="B202" s="44">
        <v>225</v>
      </c>
      <c r="C202" s="11"/>
      <c r="D202" s="34"/>
      <c r="E202" s="34"/>
      <c r="F202" s="66">
        <v>1700</v>
      </c>
      <c r="G202" s="76"/>
      <c r="H202" s="76"/>
      <c r="I202" s="76"/>
      <c r="J202" s="76"/>
      <c r="K202" s="76"/>
      <c r="L202" s="76"/>
    </row>
    <row r="203" spans="1:12" ht="48" customHeight="1">
      <c r="A203" s="43" t="s">
        <v>111</v>
      </c>
      <c r="B203" s="44">
        <v>225</v>
      </c>
      <c r="C203" s="11"/>
      <c r="D203" s="34"/>
      <c r="E203" s="34"/>
      <c r="F203" s="66">
        <v>89.5</v>
      </c>
      <c r="G203" s="76"/>
      <c r="H203" s="76"/>
      <c r="I203" s="76"/>
      <c r="J203" s="76"/>
      <c r="K203" s="76"/>
      <c r="L203" s="76"/>
    </row>
    <row r="204" spans="1:12" ht="47.25" customHeight="1">
      <c r="A204" s="43" t="s">
        <v>112</v>
      </c>
      <c r="B204" s="44">
        <v>225</v>
      </c>
      <c r="C204" s="11"/>
      <c r="D204" s="34"/>
      <c r="E204" s="34"/>
      <c r="F204" s="66">
        <v>66</v>
      </c>
      <c r="G204" s="76"/>
      <c r="H204" s="76"/>
      <c r="I204" s="76"/>
      <c r="J204" s="76"/>
      <c r="K204" s="76"/>
      <c r="L204" s="76"/>
    </row>
    <row r="205" spans="1:12" ht="49.5" customHeight="1">
      <c r="A205" s="43" t="s">
        <v>113</v>
      </c>
      <c r="B205" s="11"/>
      <c r="C205" s="11"/>
      <c r="D205" s="34"/>
      <c r="E205" s="34"/>
      <c r="F205" s="66"/>
      <c r="G205" s="76"/>
      <c r="H205" s="76"/>
      <c r="I205" s="76"/>
      <c r="J205" s="76"/>
      <c r="K205" s="76"/>
      <c r="L205" s="76"/>
    </row>
    <row r="206" spans="1:12" ht="17.25" customHeight="1">
      <c r="A206" s="50" t="s">
        <v>191</v>
      </c>
      <c r="B206" s="11" t="s">
        <v>17</v>
      </c>
      <c r="C206" s="11"/>
      <c r="D206" s="34"/>
      <c r="E206" s="34"/>
      <c r="F206" s="66">
        <v>3.158</v>
      </c>
      <c r="G206" s="76"/>
      <c r="H206" s="76"/>
      <c r="I206" s="76"/>
      <c r="J206" s="76"/>
      <c r="K206" s="76"/>
      <c r="L206" s="76"/>
    </row>
    <row r="207" spans="1:12" ht="17.25" customHeight="1">
      <c r="A207" s="50" t="s">
        <v>192</v>
      </c>
      <c r="B207" s="11" t="s">
        <v>18</v>
      </c>
      <c r="C207" s="11"/>
      <c r="D207" s="34"/>
      <c r="E207" s="34"/>
      <c r="F207" s="66">
        <v>2</v>
      </c>
      <c r="G207" s="76"/>
      <c r="H207" s="76"/>
      <c r="I207" s="76"/>
      <c r="J207" s="76"/>
      <c r="K207" s="76"/>
      <c r="L207" s="76"/>
    </row>
    <row r="208" spans="1:12" ht="48.75" customHeight="1">
      <c r="A208" s="43" t="s">
        <v>114</v>
      </c>
      <c r="B208" s="44">
        <v>225</v>
      </c>
      <c r="C208" s="11"/>
      <c r="D208" s="34"/>
      <c r="E208" s="34"/>
      <c r="F208" s="66">
        <v>78.045</v>
      </c>
      <c r="G208" s="76"/>
      <c r="H208" s="76"/>
      <c r="I208" s="76"/>
      <c r="J208" s="76"/>
      <c r="K208" s="76"/>
      <c r="L208" s="76"/>
    </row>
    <row r="209" spans="1:12" ht="17.25" customHeight="1">
      <c r="A209" s="3" t="s">
        <v>236</v>
      </c>
      <c r="B209" s="44">
        <v>225</v>
      </c>
      <c r="C209" s="11"/>
      <c r="D209" s="34"/>
      <c r="E209" s="34"/>
      <c r="F209" s="66">
        <v>1478.9</v>
      </c>
      <c r="G209" s="76"/>
      <c r="H209" s="76"/>
      <c r="I209" s="76"/>
      <c r="J209" s="76"/>
      <c r="K209" s="76"/>
      <c r="L209" s="76"/>
    </row>
    <row r="210" spans="1:12" ht="31.5" customHeight="1">
      <c r="A210" s="3" t="s">
        <v>123</v>
      </c>
      <c r="B210" s="11" t="s">
        <v>14</v>
      </c>
      <c r="C210" s="21"/>
      <c r="D210" s="42"/>
      <c r="E210" s="42"/>
      <c r="F210" s="66">
        <v>550</v>
      </c>
      <c r="G210" s="76"/>
      <c r="H210" s="76"/>
      <c r="I210" s="76"/>
      <c r="J210" s="76"/>
      <c r="K210" s="76"/>
      <c r="L210" s="76"/>
    </row>
    <row r="211" spans="1:12" ht="16.5" customHeight="1">
      <c r="A211" s="3" t="s">
        <v>198</v>
      </c>
      <c r="B211" s="11" t="s">
        <v>14</v>
      </c>
      <c r="C211" s="21"/>
      <c r="D211" s="42"/>
      <c r="E211" s="42"/>
      <c r="F211" s="66">
        <v>976.059</v>
      </c>
      <c r="G211" s="76"/>
      <c r="H211" s="76"/>
      <c r="I211" s="76"/>
      <c r="J211" s="76"/>
      <c r="K211" s="76"/>
      <c r="L211" s="76"/>
    </row>
    <row r="212" spans="1:12" ht="15.75">
      <c r="A212" s="7"/>
      <c r="B212" s="11"/>
      <c r="C212" s="21"/>
      <c r="D212" s="42"/>
      <c r="E212" s="42"/>
      <c r="F212" s="71">
        <f>SUM(F181:F211)</f>
        <v>6472.629</v>
      </c>
      <c r="G212" s="76"/>
      <c r="H212" s="76"/>
      <c r="I212" s="76"/>
      <c r="J212" s="76"/>
      <c r="K212" s="76"/>
      <c r="L212" s="76"/>
    </row>
    <row r="213" spans="1:12" ht="18.75" customHeight="1">
      <c r="A213" s="24" t="s">
        <v>124</v>
      </c>
      <c r="B213" s="4"/>
      <c r="C213" s="5"/>
      <c r="D213" s="39"/>
      <c r="E213" s="39"/>
      <c r="F213" s="65">
        <f>F214</f>
        <v>35</v>
      </c>
      <c r="G213" s="76"/>
      <c r="H213" s="76"/>
      <c r="I213" s="76"/>
      <c r="J213" s="76"/>
      <c r="K213" s="76"/>
      <c r="L213" s="76"/>
    </row>
    <row r="214" spans="1:12" ht="46.5" customHeight="1">
      <c r="A214" s="43" t="s">
        <v>154</v>
      </c>
      <c r="B214" s="10"/>
      <c r="C214" s="11"/>
      <c r="D214" s="34"/>
      <c r="E214" s="34"/>
      <c r="F214" s="66">
        <f>F215+F216+F217+F218+F219</f>
        <v>35</v>
      </c>
      <c r="G214" s="76"/>
      <c r="H214" s="76"/>
      <c r="I214" s="76"/>
      <c r="J214" s="76"/>
      <c r="K214" s="76"/>
      <c r="L214" s="76"/>
    </row>
    <row r="215" spans="1:12" ht="17.25" customHeight="1">
      <c r="A215" s="43" t="s">
        <v>155</v>
      </c>
      <c r="B215" s="10">
        <v>290</v>
      </c>
      <c r="C215" s="11"/>
      <c r="D215" s="34"/>
      <c r="E215" s="34"/>
      <c r="F215" s="66">
        <v>19.84</v>
      </c>
      <c r="G215" s="76"/>
      <c r="H215" s="76"/>
      <c r="I215" s="76"/>
      <c r="J215" s="76"/>
      <c r="K215" s="76"/>
      <c r="L215" s="76"/>
    </row>
    <row r="216" spans="1:12" ht="17.25" customHeight="1">
      <c r="A216" s="43" t="s">
        <v>156</v>
      </c>
      <c r="B216" s="10">
        <v>310</v>
      </c>
      <c r="C216" s="11"/>
      <c r="D216" s="34"/>
      <c r="E216" s="34"/>
      <c r="F216" s="66">
        <v>1.95</v>
      </c>
      <c r="G216" s="76"/>
      <c r="H216" s="76"/>
      <c r="I216" s="76"/>
      <c r="J216" s="76"/>
      <c r="K216" s="76"/>
      <c r="L216" s="76"/>
    </row>
    <row r="217" spans="1:12" ht="17.25" customHeight="1">
      <c r="A217" s="43" t="s">
        <v>157</v>
      </c>
      <c r="B217" s="10">
        <v>340</v>
      </c>
      <c r="C217" s="11"/>
      <c r="D217" s="34"/>
      <c r="E217" s="34"/>
      <c r="F217" s="66">
        <v>1.4</v>
      </c>
      <c r="G217" s="76"/>
      <c r="H217" s="76"/>
      <c r="I217" s="76"/>
      <c r="J217" s="76"/>
      <c r="K217" s="76"/>
      <c r="L217" s="76"/>
    </row>
    <row r="218" spans="1:12" ht="17.25" customHeight="1">
      <c r="A218" s="3" t="s">
        <v>162</v>
      </c>
      <c r="B218" s="10">
        <v>340</v>
      </c>
      <c r="C218" s="11"/>
      <c r="D218" s="34"/>
      <c r="E218" s="34"/>
      <c r="F218" s="66">
        <v>10.56</v>
      </c>
      <c r="G218" s="76"/>
      <c r="H218" s="76"/>
      <c r="I218" s="76"/>
      <c r="J218" s="76"/>
      <c r="K218" s="76"/>
      <c r="L218" s="76"/>
    </row>
    <row r="219" spans="1:12" ht="17.25" customHeight="1">
      <c r="A219" s="3" t="s">
        <v>193</v>
      </c>
      <c r="B219" s="10">
        <v>226</v>
      </c>
      <c r="C219" s="11"/>
      <c r="D219" s="34"/>
      <c r="E219" s="34"/>
      <c r="F219" s="66">
        <v>1.25</v>
      </c>
      <c r="G219" s="76"/>
      <c r="H219" s="76"/>
      <c r="I219" s="76"/>
      <c r="J219" s="76"/>
      <c r="K219" s="76"/>
      <c r="L219" s="76"/>
    </row>
    <row r="220" spans="1:12" ht="17.25" customHeight="1">
      <c r="A220" s="24" t="s">
        <v>125</v>
      </c>
      <c r="B220" s="10"/>
      <c r="C220" s="11"/>
      <c r="D220" s="34"/>
      <c r="E220" s="34"/>
      <c r="F220" s="67">
        <f>F221</f>
        <v>10</v>
      </c>
      <c r="G220" s="76"/>
      <c r="H220" s="76"/>
      <c r="I220" s="76"/>
      <c r="J220" s="76"/>
      <c r="K220" s="76"/>
      <c r="L220" s="76"/>
    </row>
    <row r="221" spans="1:12" ht="47.25" customHeight="1">
      <c r="A221" s="3" t="s">
        <v>126</v>
      </c>
      <c r="B221" s="10">
        <v>340</v>
      </c>
      <c r="C221" s="11"/>
      <c r="D221" s="34"/>
      <c r="E221" s="34"/>
      <c r="F221" s="66">
        <v>10</v>
      </c>
      <c r="G221" s="76"/>
      <c r="H221" s="76"/>
      <c r="I221" s="76"/>
      <c r="J221" s="76"/>
      <c r="K221" s="76"/>
      <c r="L221" s="76"/>
    </row>
    <row r="222" spans="1:12" ht="20.25" customHeight="1">
      <c r="A222" s="24" t="s">
        <v>127</v>
      </c>
      <c r="B222" s="10"/>
      <c r="C222" s="5"/>
      <c r="D222" s="39"/>
      <c r="E222" s="39"/>
      <c r="F222" s="72">
        <f>F223</f>
        <v>0</v>
      </c>
      <c r="G222" s="76"/>
      <c r="H222" s="76"/>
      <c r="I222" s="76"/>
      <c r="J222" s="76"/>
      <c r="K222" s="76"/>
      <c r="L222" s="76"/>
    </row>
    <row r="223" spans="1:12" ht="49.5" customHeight="1">
      <c r="A223" s="43" t="s">
        <v>128</v>
      </c>
      <c r="B223" s="10">
        <v>340</v>
      </c>
      <c r="C223" s="11"/>
      <c r="D223" s="34"/>
      <c r="E223" s="40"/>
      <c r="F223" s="73">
        <v>0</v>
      </c>
      <c r="G223" s="76"/>
      <c r="H223" s="76"/>
      <c r="I223" s="76"/>
      <c r="J223" s="76"/>
      <c r="K223" s="76"/>
      <c r="L223" s="76"/>
    </row>
  </sheetData>
  <sheetProtection/>
  <mergeCells count="5">
    <mergeCell ref="J4:L4"/>
    <mergeCell ref="A1:F1"/>
    <mergeCell ref="A2:F2"/>
    <mergeCell ref="D4:F4"/>
    <mergeCell ref="G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2012-12-12T11:28:19Z</cp:lastPrinted>
  <dcterms:created xsi:type="dcterms:W3CDTF">2006-06-08T10:29:13Z</dcterms:created>
  <dcterms:modified xsi:type="dcterms:W3CDTF">2012-12-12T11:29:07Z</dcterms:modified>
  <cp:category/>
  <cp:version/>
  <cp:contentType/>
  <cp:contentStatus/>
</cp:coreProperties>
</file>