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1" sheetId="1" r:id="rId1"/>
  </sheets>
  <definedNames>
    <definedName name="_xlnm.Print_Area" localSheetId="0">'Лист1'!$A$1:$H$89</definedName>
  </definedNames>
  <calcPr fullCalcOnLoad="1"/>
</workbook>
</file>

<file path=xl/sharedStrings.xml><?xml version="1.0" encoding="utf-8"?>
<sst xmlns="http://schemas.openxmlformats.org/spreadsheetml/2006/main" count="200" uniqueCount="152">
  <si>
    <t>Наименование дохода</t>
  </si>
  <si>
    <t>Прогнозируемый объем доходов (тыс. руб.)</t>
  </si>
  <si>
    <t>Кассовое исполнение (тыс. руб.)</t>
  </si>
  <si>
    <t>Процент исполнения (%)</t>
  </si>
  <si>
    <t xml:space="preserve"> Приложение №1 к отчету</t>
  </si>
  <si>
    <t>Код бюджетной классификации</t>
  </si>
  <si>
    <t>Согласовано</t>
  </si>
  <si>
    <t>Недоимка</t>
  </si>
  <si>
    <t>Согласовано+недоимка</t>
  </si>
  <si>
    <t>ОБЪЕМ</t>
  </si>
  <si>
    <t xml:space="preserve">поступления доходов бюджета муниципального образования Ленинское городское поселение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</si>
  <si>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</si>
  <si>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</si>
  <si>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</si>
  <si>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</si>
  <si>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</si>
  <si>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</si>
  <si>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</si>
  <si>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</si>
  <si>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</si>
  <si>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</si>
  <si>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</si>
  <si>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</si>
  <si>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</si>
  <si>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</si>
  <si>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</si>
  <si>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</si>
  <si>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</si>
  <si>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</si>
  <si>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</si>
  <si>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</si>
  <si>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 Доходы от эксплуатации и использования имущества автомобильных дорог, находящихся в собственности поселений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</si>
  <si>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</si>
  <si>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</si>
  <si>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</si>
  <si>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</si>
  <si>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</si>
  <si>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</si>
  <si>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</si>
  <si>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</si>
  <si>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</si>
  <si>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</si>
  <si>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</si>
  <si>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</si>
  <si>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</si>
  <si>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</si>
  <si>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</si>
  <si>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</si>
  <si>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>00010000000000000000</t>
  </si>
  <si>
    <t>00010100000000000000</t>
  </si>
  <si>
    <t>18210102000010000110</t>
  </si>
  <si>
    <t>18210102010010000110</t>
  </si>
  <si>
    <t>18210102010011000110</t>
  </si>
  <si>
    <t>18210102010012000110</t>
  </si>
  <si>
    <t>18210102010013000110</t>
  </si>
  <si>
    <t>18210102020010000110</t>
  </si>
  <si>
    <t>18210102020011000110</t>
  </si>
  <si>
    <t>18210102020012000110</t>
  </si>
  <si>
    <t>18210102020013000110</t>
  </si>
  <si>
    <t>18210102030010000110</t>
  </si>
  <si>
    <t>18210102030011000110</t>
  </si>
  <si>
    <t>18210500000000000000</t>
  </si>
  <si>
    <t>18210503010010000110</t>
  </si>
  <si>
    <t>18210600000000000000</t>
  </si>
  <si>
    <t>18210601000000000110</t>
  </si>
  <si>
    <t>18210601030100000110</t>
  </si>
  <si>
    <t>18210601030101000110</t>
  </si>
  <si>
    <t>18210601030102000110</t>
  </si>
  <si>
    <t>18210606000000000110</t>
  </si>
  <si>
    <t>18210606010000000110</t>
  </si>
  <si>
    <t>18210606013100000110</t>
  </si>
  <si>
    <t>18210606013101000110</t>
  </si>
  <si>
    <t>18210606013102000110</t>
  </si>
  <si>
    <t>18210606020000000110</t>
  </si>
  <si>
    <t>18210606023100000110</t>
  </si>
  <si>
    <t>18210606023101000110</t>
  </si>
  <si>
    <t>18210606023102000110</t>
  </si>
  <si>
    <t>18210606023103000110</t>
  </si>
  <si>
    <t>18210904053100000110</t>
  </si>
  <si>
    <t>18210904053101000110</t>
  </si>
  <si>
    <t>18210904053102000110</t>
  </si>
  <si>
    <t>00011100000000000000</t>
  </si>
  <si>
    <t>93611105013100000120</t>
  </si>
  <si>
    <t>98411109000000000120</t>
  </si>
  <si>
    <t>98411109030000000120</t>
  </si>
  <si>
    <t>98411109035100000120</t>
  </si>
  <si>
    <t>98411109040000000120</t>
  </si>
  <si>
    <t>98411109045100000120</t>
  </si>
  <si>
    <t>98411402053100000410</t>
  </si>
  <si>
    <t>93611406013100000430</t>
  </si>
  <si>
    <t>98411690000000000140</t>
  </si>
  <si>
    <t>98411690050100000140</t>
  </si>
  <si>
    <t>98420000000000000000</t>
  </si>
  <si>
    <t>98420200000000000000</t>
  </si>
  <si>
    <t>98420202000000000151</t>
  </si>
  <si>
    <t>98420202999000000151</t>
  </si>
  <si>
    <t>98420202999100000151</t>
  </si>
  <si>
    <t>98420203000000000151</t>
  </si>
  <si>
    <t>98420203024000000151</t>
  </si>
  <si>
    <t>98420203024100000151</t>
  </si>
  <si>
    <t>98420700000000000180</t>
  </si>
  <si>
    <t>98420705000100000180</t>
  </si>
  <si>
    <t>-</t>
  </si>
  <si>
    <t xml:space="preserve">  Налоги на имущество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</si>
  <si>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</si>
  <si>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</si>
  <si>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компенсации затрат государства</t>
  </si>
  <si>
    <t xml:space="preserve">  Прочие доходы от компенсации затрат  бюджетов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</si>
  <si>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</si>
  <si>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</si>
  <si>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</si>
  <si>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</si>
  <si>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</si>
  <si>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</si>
  <si>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</si>
  <si>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</si>
  <si>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  Дотации бюджетам субъектов Российской Федерации и муниципальных образований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</si>
  <si>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</si>
  <si>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</si>
  <si>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>18210102030013000110</t>
  </si>
  <si>
    <t>18210503000010000110</t>
  </si>
  <si>
    <t>18210503010011000110</t>
  </si>
  <si>
    <t>18210900000000000000</t>
  </si>
  <si>
    <t>18210904000000000110</t>
  </si>
  <si>
    <t>18210904050000000110</t>
  </si>
  <si>
    <t>93611105000000000120</t>
  </si>
  <si>
    <t>93611105010000000120</t>
  </si>
  <si>
    <t>98411300000000000000</t>
  </si>
  <si>
    <t>98411302000000000130</t>
  </si>
  <si>
    <t>98411302990000000130</t>
  </si>
  <si>
    <t>98411302995100000130</t>
  </si>
  <si>
    <t>00011400000000000000</t>
  </si>
  <si>
    <t>98411402000000000000</t>
  </si>
  <si>
    <t>98411402050100000410</t>
  </si>
  <si>
    <t>93611406000000000430</t>
  </si>
  <si>
    <t>93611406010000000430</t>
  </si>
  <si>
    <t>00011600000000000000</t>
  </si>
  <si>
    <t>18811630000010000140</t>
  </si>
  <si>
    <t>18811630010010000140</t>
  </si>
  <si>
    <t>18811630015010000140</t>
  </si>
  <si>
    <t>18811630015016000140</t>
  </si>
  <si>
    <t>98420201000000000151</t>
  </si>
  <si>
    <t>98420201003000000151</t>
  </si>
  <si>
    <t>98420201003100000151</t>
  </si>
  <si>
    <t>ВСЕГО ДОХОДОВ</t>
  </si>
  <si>
    <t xml:space="preserve">                Шабалинского района Кировской области за 9 месяцев 2012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</si>
  <si>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</si>
  <si>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</si>
  <si>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</si>
  <si>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</si>
  <si>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</si>
  <si>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Денежные взыскания (штрафы) за правонарушения в области дорожного движения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</si>
</sst>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2" fontId="2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168" fontId="6" fillId="24" borderId="10" xfId="0" applyNumberFormat="1" applyFont="1" applyFill="1" applyBorder="1" applyAlignment="1">
      <alignment vertical="top"/>
    </xf>
    <xf numFmtId="168" fontId="5" fillId="24" borderId="10" xfId="0" applyNumberFormat="1" applyFont="1" applyFill="1" applyBorder="1" applyAlignment="1">
      <alignment vertical="top"/>
    </xf>
    <xf numFmtId="2" fontId="6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0" fontId="6" fillId="24" borderId="10" xfId="0" applyFont="1" applyFill="1" applyBorder="1" applyAlignment="1">
      <alignment vertical="top"/>
    </xf>
    <xf numFmtId="0" fontId="5" fillId="0" borderId="11" xfId="0" applyNumberFormat="1" applyFont="1" applyBorder="1" applyAlignment="1">
      <alignment horizontal="left" wrapText="1" indent="2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 shrinkToFit="1"/>
    </xf>
    <xf numFmtId="0" fontId="0" fillId="24" borderId="0" xfId="0" applyFont="1" applyFill="1" applyAlignment="1">
      <alignment/>
    </xf>
    <xf numFmtId="0" fontId="6" fillId="0" borderId="11" xfId="0" applyNumberFormat="1" applyFont="1" applyBorder="1" applyAlignment="1">
      <alignment horizontal="left" wrapText="1" indent="2"/>
    </xf>
    <xf numFmtId="49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 shrinkToFit="1"/>
    </xf>
    <xf numFmtId="2" fontId="5" fillId="0" borderId="1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/>
    </xf>
    <xf numFmtId="2" fontId="5" fillId="24" borderId="0" xfId="0" applyNumberFormat="1" applyFont="1" applyFill="1" applyAlignment="1">
      <alignment/>
    </xf>
    <xf numFmtId="0" fontId="25" fillId="24" borderId="0" xfId="0" applyFont="1" applyFill="1" applyAlignment="1">
      <alignment horizontal="center"/>
    </xf>
    <xf numFmtId="2" fontId="5" fillId="24" borderId="13" xfId="0" applyNumberFormat="1" applyFont="1" applyFill="1" applyBorder="1" applyAlignment="1">
      <alignment horizontal="center" vertical="top" wrapText="1"/>
    </xf>
    <xf numFmtId="2" fontId="5" fillId="24" borderId="12" xfId="0" applyNumberFormat="1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79">
      <selection activeCell="H88" sqref="H88"/>
    </sheetView>
  </sheetViews>
  <sheetFormatPr defaultColWidth="9.00390625" defaultRowHeight="12.75"/>
  <cols>
    <col min="1" max="1" width="50.00390625" style="1" customWidth="1"/>
    <col min="2" max="2" width="29.625" style="1" customWidth="1"/>
    <col min="3" max="3" width="15.375" style="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75390625" style="1" customWidth="1"/>
    <col min="8" max="8" width="15.375" style="19" customWidth="1"/>
    <col min="9" max="16384" width="9.125" style="1" customWidth="1"/>
  </cols>
  <sheetData>
    <row r="1" s="5" customFormat="1" ht="15.75">
      <c r="G1" s="5" t="s">
        <v>4</v>
      </c>
    </row>
    <row r="2" s="5" customFormat="1" ht="15.75"/>
    <row r="3" spans="1:8" s="5" customFormat="1" ht="18.75">
      <c r="A3" s="28" t="s">
        <v>9</v>
      </c>
      <c r="B3" s="28"/>
      <c r="C3" s="28"/>
      <c r="D3" s="28"/>
      <c r="E3" s="28"/>
      <c r="F3" s="28"/>
      <c r="G3" s="28"/>
      <c r="H3" s="10"/>
    </row>
    <row r="4" spans="1:8" ht="16.5" customHeight="1">
      <c r="A4" s="28" t="s">
        <v>10</v>
      </c>
      <c r="B4" s="28"/>
      <c r="C4" s="28"/>
      <c r="D4" s="28"/>
      <c r="E4" s="28"/>
      <c r="F4" s="28"/>
      <c r="G4" s="28"/>
      <c r="H4" s="28"/>
    </row>
    <row r="5" spans="1:8" s="7" customFormat="1" ht="14.25" customHeight="1">
      <c r="A5" s="28" t="s">
        <v>145</v>
      </c>
      <c r="B5" s="28"/>
      <c r="C5" s="28"/>
      <c r="D5" s="28"/>
      <c r="E5" s="28"/>
      <c r="F5" s="28"/>
      <c r="G5" s="28"/>
      <c r="H5" s="28"/>
    </row>
    <row r="6" spans="1:4" ht="15.75">
      <c r="A6" s="6"/>
      <c r="B6" s="6"/>
      <c r="C6" s="9"/>
      <c r="D6" s="2"/>
    </row>
    <row r="7" spans="1:8" ht="47.25" customHeight="1">
      <c r="A7" s="31" t="s">
        <v>0</v>
      </c>
      <c r="B7" s="31" t="s">
        <v>5</v>
      </c>
      <c r="C7" s="29" t="s">
        <v>1</v>
      </c>
      <c r="D7" s="3" t="s">
        <v>8</v>
      </c>
      <c r="E7" s="4" t="s">
        <v>6</v>
      </c>
      <c r="F7" s="4" t="s">
        <v>7</v>
      </c>
      <c r="G7" s="29" t="s">
        <v>2</v>
      </c>
      <c r="H7" s="29" t="s">
        <v>3</v>
      </c>
    </row>
    <row r="8" spans="1:8" ht="47.25" customHeight="1">
      <c r="A8" s="32"/>
      <c r="B8" s="32"/>
      <c r="C8" s="30"/>
      <c r="D8" s="3"/>
      <c r="E8" s="4"/>
      <c r="F8" s="4"/>
      <c r="G8" s="30"/>
      <c r="H8" s="30"/>
    </row>
    <row r="9" spans="1:8" s="24" customFormat="1" ht="19.5" customHeight="1">
      <c r="A9" s="20" t="s">
        <v>11</v>
      </c>
      <c r="B9" s="21" t="s">
        <v>48</v>
      </c>
      <c r="C9" s="22">
        <v>7473</v>
      </c>
      <c r="D9" s="11" t="e">
        <f>D10+D17+D20+D29+D42+#REF!+D45</f>
        <v>#REF!</v>
      </c>
      <c r="E9" s="11" t="e">
        <f>E10+E17+E20+E29+E42+#REF!+E45</f>
        <v>#REF!</v>
      </c>
      <c r="F9" s="11" t="e">
        <f>F10+F17+F20+F29+F42+#REF!+F45</f>
        <v>#REF!</v>
      </c>
      <c r="G9" s="22">
        <v>5272.08</v>
      </c>
      <c r="H9" s="33">
        <f>SUM(G9/C9*100)</f>
        <v>70.54837414692894</v>
      </c>
    </row>
    <row r="10" spans="1:8" s="24" customFormat="1" ht="24.75" customHeight="1">
      <c r="A10" s="20" t="s">
        <v>12</v>
      </c>
      <c r="B10" s="21" t="s">
        <v>49</v>
      </c>
      <c r="C10" s="22">
        <v>3956.6</v>
      </c>
      <c r="D10" s="11" t="e">
        <f>D11</f>
        <v>#REF!</v>
      </c>
      <c r="E10" s="11" t="e">
        <f>E11</f>
        <v>#REF!</v>
      </c>
      <c r="F10" s="11" t="e">
        <f>F11</f>
        <v>#REF!</v>
      </c>
      <c r="G10" s="22">
        <v>2585.45</v>
      </c>
      <c r="H10" s="33">
        <f aca="true" t="shared" si="0" ref="H10:H73">SUM(G10/C10*100)</f>
        <v>65.3452459182126</v>
      </c>
    </row>
    <row r="11" spans="1:8" s="24" customFormat="1" ht="21.75" customHeight="1">
      <c r="A11" s="20" t="s">
        <v>13</v>
      </c>
      <c r="B11" s="21" t="s">
        <v>50</v>
      </c>
      <c r="C11" s="22">
        <v>3956.6</v>
      </c>
      <c r="D11" s="11" t="e">
        <f>#REF!+D15+#REF!</f>
        <v>#REF!</v>
      </c>
      <c r="E11" s="11" t="e">
        <f>#REF!+E15+#REF!</f>
        <v>#REF!</v>
      </c>
      <c r="F11" s="11" t="e">
        <f>#REF!+F15+#REF!</f>
        <v>#REF!</v>
      </c>
      <c r="G11" s="22">
        <v>2585.45</v>
      </c>
      <c r="H11" s="33">
        <f t="shared" si="0"/>
        <v>65.3452459182126</v>
      </c>
    </row>
    <row r="12" spans="1:8" s="5" customFormat="1" ht="115.5" customHeight="1">
      <c r="A12" s="16" t="s">
        <v>146</v>
      </c>
      <c r="B12" s="17" t="s">
        <v>51</v>
      </c>
      <c r="C12" s="18">
        <v>3956.6</v>
      </c>
      <c r="D12" s="11"/>
      <c r="E12" s="11"/>
      <c r="F12" s="11"/>
      <c r="G12" s="18">
        <v>2565.72</v>
      </c>
      <c r="H12" s="23">
        <f t="shared" si="0"/>
        <v>64.84658545215589</v>
      </c>
    </row>
    <row r="13" spans="1:8" s="5" customFormat="1" ht="120.75" customHeight="1">
      <c r="A13" s="16" t="s">
        <v>146</v>
      </c>
      <c r="B13" s="17" t="s">
        <v>52</v>
      </c>
      <c r="C13" s="18" t="s">
        <v>102</v>
      </c>
      <c r="D13" s="11"/>
      <c r="E13" s="11"/>
      <c r="F13" s="11"/>
      <c r="G13" s="18">
        <v>2564.59</v>
      </c>
      <c r="H13" s="23">
        <v>0</v>
      </c>
    </row>
    <row r="14" spans="1:8" s="5" customFormat="1" ht="126.75" customHeight="1">
      <c r="A14" s="16" t="s">
        <v>146</v>
      </c>
      <c r="B14" s="17" t="s">
        <v>53</v>
      </c>
      <c r="C14" s="18" t="s">
        <v>102</v>
      </c>
      <c r="D14" s="14"/>
      <c r="E14" s="14"/>
      <c r="F14" s="14"/>
      <c r="G14" s="18">
        <v>1.1</v>
      </c>
      <c r="H14" s="23">
        <v>0</v>
      </c>
    </row>
    <row r="15" spans="1:8" s="5" customFormat="1" ht="121.5" customHeight="1">
      <c r="A15" s="16" t="s">
        <v>146</v>
      </c>
      <c r="B15" s="17" t="s">
        <v>54</v>
      </c>
      <c r="C15" s="18" t="s">
        <v>102</v>
      </c>
      <c r="D15" s="14"/>
      <c r="E15" s="14"/>
      <c r="F15" s="14"/>
      <c r="G15" s="18">
        <v>0.03</v>
      </c>
      <c r="H15" s="23">
        <v>0</v>
      </c>
    </row>
    <row r="16" spans="1:8" s="5" customFormat="1" ht="166.5" customHeight="1">
      <c r="A16" s="16" t="s">
        <v>147</v>
      </c>
      <c r="B16" s="17" t="s">
        <v>55</v>
      </c>
      <c r="C16" s="18">
        <v>11.7</v>
      </c>
      <c r="D16" s="14"/>
      <c r="E16" s="14"/>
      <c r="F16" s="14"/>
      <c r="G16" s="18">
        <v>6.46</v>
      </c>
      <c r="H16" s="23">
        <f t="shared" si="0"/>
        <v>55.21367521367522</v>
      </c>
    </row>
    <row r="17" spans="1:8" s="24" customFormat="1" ht="170.25" customHeight="1">
      <c r="A17" s="16" t="s">
        <v>147</v>
      </c>
      <c r="B17" s="17" t="s">
        <v>56</v>
      </c>
      <c r="C17" s="18" t="s">
        <v>102</v>
      </c>
      <c r="D17" s="11">
        <f>D18</f>
        <v>0</v>
      </c>
      <c r="E17" s="11">
        <f>E18</f>
        <v>0</v>
      </c>
      <c r="F17" s="11">
        <f>F18</f>
        <v>0</v>
      </c>
      <c r="G17" s="18">
        <v>6.32</v>
      </c>
      <c r="H17" s="23">
        <v>0</v>
      </c>
    </row>
    <row r="18" spans="1:8" s="5" customFormat="1" ht="171" customHeight="1">
      <c r="A18" s="16" t="s">
        <v>147</v>
      </c>
      <c r="B18" s="17" t="s">
        <v>57</v>
      </c>
      <c r="C18" s="18" t="s">
        <v>102</v>
      </c>
      <c r="D18" s="14"/>
      <c r="E18" s="14"/>
      <c r="F18" s="14"/>
      <c r="G18" s="18">
        <v>0.04</v>
      </c>
      <c r="H18" s="23">
        <v>0</v>
      </c>
    </row>
    <row r="19" spans="1:8" s="5" customFormat="1" ht="152.25" customHeight="1">
      <c r="A19" s="16" t="s">
        <v>147</v>
      </c>
      <c r="B19" s="17" t="s">
        <v>58</v>
      </c>
      <c r="C19" s="18" t="s">
        <v>102</v>
      </c>
      <c r="D19" s="14"/>
      <c r="E19" s="14"/>
      <c r="F19" s="14"/>
      <c r="G19" s="18">
        <v>0.1</v>
      </c>
      <c r="H19" s="23">
        <v>0</v>
      </c>
    </row>
    <row r="20" spans="1:8" s="24" customFormat="1" ht="79.5" customHeight="1">
      <c r="A20" s="16" t="s">
        <v>148</v>
      </c>
      <c r="B20" s="17" t="s">
        <v>59</v>
      </c>
      <c r="C20" s="18">
        <v>7</v>
      </c>
      <c r="D20" s="11" t="e">
        <f>#REF!+D23</f>
        <v>#REF!</v>
      </c>
      <c r="E20" s="11" t="e">
        <f>#REF!+E23</f>
        <v>#REF!</v>
      </c>
      <c r="F20" s="11" t="e">
        <f>#REF!+F23</f>
        <v>#REF!</v>
      </c>
      <c r="G20" s="18">
        <v>13.27</v>
      </c>
      <c r="H20" s="23">
        <f t="shared" si="0"/>
        <v>189.57142857142856</v>
      </c>
    </row>
    <row r="21" spans="1:8" s="24" customFormat="1" ht="80.25" customHeight="1">
      <c r="A21" s="16" t="s">
        <v>148</v>
      </c>
      <c r="B21" s="17" t="s">
        <v>60</v>
      </c>
      <c r="C21" s="18" t="s">
        <v>102</v>
      </c>
      <c r="D21" s="11"/>
      <c r="E21" s="11"/>
      <c r="F21" s="11"/>
      <c r="G21" s="18">
        <v>13.17</v>
      </c>
      <c r="H21" s="23">
        <v>0</v>
      </c>
    </row>
    <row r="22" spans="1:8" s="24" customFormat="1" ht="32.25" customHeight="1">
      <c r="A22" s="16" t="s">
        <v>148</v>
      </c>
      <c r="B22" s="17" t="s">
        <v>119</v>
      </c>
      <c r="C22" s="18" t="s">
        <v>102</v>
      </c>
      <c r="D22" s="11"/>
      <c r="E22" s="11"/>
      <c r="F22" s="11"/>
      <c r="G22" s="18">
        <v>0.1</v>
      </c>
      <c r="H22" s="23">
        <v>0</v>
      </c>
    </row>
    <row r="23" spans="1:8" s="24" customFormat="1" ht="15.75" customHeight="1">
      <c r="A23" s="20" t="s">
        <v>14</v>
      </c>
      <c r="B23" s="21" t="s">
        <v>61</v>
      </c>
      <c r="C23" s="22">
        <v>0.5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22">
        <v>1.54</v>
      </c>
      <c r="H23" s="33">
        <f t="shared" si="0"/>
        <v>308</v>
      </c>
    </row>
    <row r="24" spans="1:8" s="5" customFormat="1" ht="22.5" customHeight="1">
      <c r="A24" s="16" t="s">
        <v>15</v>
      </c>
      <c r="B24" s="17" t="s">
        <v>120</v>
      </c>
      <c r="C24" s="18">
        <v>0.5</v>
      </c>
      <c r="D24" s="11"/>
      <c r="E24" s="11"/>
      <c r="F24" s="11"/>
      <c r="G24" s="18">
        <v>1.54</v>
      </c>
      <c r="H24" s="23">
        <f t="shared" si="0"/>
        <v>308</v>
      </c>
    </row>
    <row r="25" spans="1:8" s="24" customFormat="1" ht="25.5" customHeight="1">
      <c r="A25" s="16" t="s">
        <v>15</v>
      </c>
      <c r="B25" s="17" t="s">
        <v>62</v>
      </c>
      <c r="C25" s="18">
        <v>0.5</v>
      </c>
      <c r="D25" s="15"/>
      <c r="E25" s="15"/>
      <c r="F25" s="15"/>
      <c r="G25" s="18">
        <v>1.53</v>
      </c>
      <c r="H25" s="23">
        <f t="shared" si="0"/>
        <v>306</v>
      </c>
    </row>
    <row r="26" spans="1:8" s="24" customFormat="1" ht="26.25" customHeight="1">
      <c r="A26" s="16" t="s">
        <v>15</v>
      </c>
      <c r="B26" s="17" t="s">
        <v>121</v>
      </c>
      <c r="C26" s="18" t="s">
        <v>102</v>
      </c>
      <c r="D26" s="15"/>
      <c r="E26" s="15"/>
      <c r="F26" s="15"/>
      <c r="G26" s="18">
        <v>1.53</v>
      </c>
      <c r="H26" s="23">
        <v>0</v>
      </c>
    </row>
    <row r="27" spans="1:8" s="24" customFormat="1" ht="18.75" customHeight="1">
      <c r="A27" s="20" t="s">
        <v>16</v>
      </c>
      <c r="B27" s="21" t="s">
        <v>63</v>
      </c>
      <c r="C27" s="22">
        <v>1347.1</v>
      </c>
      <c r="D27" s="15"/>
      <c r="E27" s="15"/>
      <c r="F27" s="15"/>
      <c r="G27" s="22">
        <v>1057.06</v>
      </c>
      <c r="H27" s="33">
        <f t="shared" si="0"/>
        <v>78.46930443174226</v>
      </c>
    </row>
    <row r="28" spans="1:8" s="24" customFormat="1" ht="21" customHeight="1">
      <c r="A28" s="20" t="s">
        <v>17</v>
      </c>
      <c r="B28" s="21" t="s">
        <v>64</v>
      </c>
      <c r="C28" s="22">
        <v>368.7</v>
      </c>
      <c r="D28" s="15"/>
      <c r="E28" s="15"/>
      <c r="F28" s="15"/>
      <c r="G28" s="22">
        <v>302.86</v>
      </c>
      <c r="H28" s="33">
        <f t="shared" si="0"/>
        <v>82.14266341198807</v>
      </c>
    </row>
    <row r="29" spans="1:8" s="24" customFormat="1" ht="78" customHeight="1">
      <c r="A29" s="16" t="s">
        <v>18</v>
      </c>
      <c r="B29" s="17" t="s">
        <v>65</v>
      </c>
      <c r="C29" s="18">
        <v>368.7</v>
      </c>
      <c r="D29" s="11">
        <f>D30+D37</f>
        <v>23.5</v>
      </c>
      <c r="E29" s="11">
        <f>E30+E37</f>
        <v>23.5</v>
      </c>
      <c r="F29" s="11">
        <f>F30+F37</f>
        <v>23.5</v>
      </c>
      <c r="G29" s="18">
        <v>302.86</v>
      </c>
      <c r="H29" s="23">
        <f t="shared" si="0"/>
        <v>82.14266341198807</v>
      </c>
    </row>
    <row r="30" spans="1:8" s="5" customFormat="1" ht="78.75" customHeight="1">
      <c r="A30" s="16" t="s">
        <v>18</v>
      </c>
      <c r="B30" s="17" t="s">
        <v>66</v>
      </c>
      <c r="C30" s="18" t="s">
        <v>102</v>
      </c>
      <c r="D30" s="12">
        <f>SUM(D34+D35)</f>
        <v>0</v>
      </c>
      <c r="E30" s="12">
        <f>SUM(E34+E35)</f>
        <v>0</v>
      </c>
      <c r="F30" s="12">
        <f>SUM(F34+F35)</f>
        <v>0</v>
      </c>
      <c r="G30" s="18">
        <v>302.78</v>
      </c>
      <c r="H30" s="23">
        <v>0</v>
      </c>
    </row>
    <row r="31" spans="1:8" s="24" customFormat="1" ht="66" customHeight="1">
      <c r="A31" s="16" t="s">
        <v>18</v>
      </c>
      <c r="B31" s="17" t="s">
        <v>67</v>
      </c>
      <c r="C31" s="18" t="s">
        <v>102</v>
      </c>
      <c r="D31" s="15"/>
      <c r="E31" s="15"/>
      <c r="F31" s="15"/>
      <c r="G31" s="18">
        <v>0.08</v>
      </c>
      <c r="H31" s="23">
        <v>0</v>
      </c>
    </row>
    <row r="32" spans="1:8" s="24" customFormat="1" ht="31.5" customHeight="1">
      <c r="A32" s="20" t="s">
        <v>19</v>
      </c>
      <c r="B32" s="21" t="s">
        <v>68</v>
      </c>
      <c r="C32" s="22">
        <v>978.4</v>
      </c>
      <c r="D32" s="15"/>
      <c r="E32" s="15"/>
      <c r="F32" s="15"/>
      <c r="G32" s="22">
        <v>754.2</v>
      </c>
      <c r="H32" s="33">
        <f t="shared" si="0"/>
        <v>77.08503679476696</v>
      </c>
    </row>
    <row r="33" spans="1:8" s="24" customFormat="1" ht="66" customHeight="1">
      <c r="A33" s="16" t="s">
        <v>20</v>
      </c>
      <c r="B33" s="17" t="s">
        <v>69</v>
      </c>
      <c r="C33" s="18">
        <v>193.4</v>
      </c>
      <c r="D33" s="15"/>
      <c r="E33" s="15"/>
      <c r="F33" s="15"/>
      <c r="G33" s="18">
        <v>206.93</v>
      </c>
      <c r="H33" s="23">
        <f t="shared" si="0"/>
        <v>106.99586349534643</v>
      </c>
    </row>
    <row r="34" spans="1:8" s="24" customFormat="1" ht="79.5" customHeight="1">
      <c r="A34" s="20" t="s">
        <v>21</v>
      </c>
      <c r="B34" s="21" t="s">
        <v>70</v>
      </c>
      <c r="C34" s="22">
        <v>193.4</v>
      </c>
      <c r="D34" s="15"/>
      <c r="E34" s="15"/>
      <c r="F34" s="15"/>
      <c r="G34" s="22">
        <v>206.93</v>
      </c>
      <c r="H34" s="33">
        <f t="shared" si="0"/>
        <v>106.99586349534643</v>
      </c>
    </row>
    <row r="35" spans="1:8" s="24" customFormat="1" ht="115.5" customHeight="1">
      <c r="A35" s="16" t="s">
        <v>21</v>
      </c>
      <c r="B35" s="17" t="s">
        <v>71</v>
      </c>
      <c r="C35" s="18" t="s">
        <v>102</v>
      </c>
      <c r="D35" s="15"/>
      <c r="E35" s="15"/>
      <c r="F35" s="15"/>
      <c r="G35" s="18">
        <v>203.12</v>
      </c>
      <c r="H35" s="23">
        <v>0</v>
      </c>
    </row>
    <row r="36" spans="1:8" s="5" customFormat="1" ht="101.25" customHeight="1">
      <c r="A36" s="16" t="s">
        <v>21</v>
      </c>
      <c r="B36" s="17" t="s">
        <v>72</v>
      </c>
      <c r="C36" s="18" t="s">
        <v>102</v>
      </c>
      <c r="D36" s="14"/>
      <c r="E36" s="14"/>
      <c r="F36" s="14"/>
      <c r="G36" s="18">
        <v>3.81</v>
      </c>
      <c r="H36" s="23">
        <v>0</v>
      </c>
    </row>
    <row r="37" spans="1:8" s="24" customFormat="1" ht="66" customHeight="1">
      <c r="A37" s="16" t="s">
        <v>22</v>
      </c>
      <c r="B37" s="17" t="s">
        <v>73</v>
      </c>
      <c r="C37" s="18">
        <v>785</v>
      </c>
      <c r="D37" s="11">
        <v>23.5</v>
      </c>
      <c r="E37" s="11">
        <v>23.5</v>
      </c>
      <c r="F37" s="11">
        <v>23.5</v>
      </c>
      <c r="G37" s="18">
        <v>547.28</v>
      </c>
      <c r="H37" s="23">
        <f t="shared" si="0"/>
        <v>69.7171974522293</v>
      </c>
    </row>
    <row r="38" spans="1:8" s="24" customFormat="1" ht="108" customHeight="1">
      <c r="A38" s="20" t="s">
        <v>23</v>
      </c>
      <c r="B38" s="21" t="s">
        <v>74</v>
      </c>
      <c r="C38" s="22">
        <v>785</v>
      </c>
      <c r="D38" s="11"/>
      <c r="E38" s="11"/>
      <c r="F38" s="11"/>
      <c r="G38" s="22">
        <v>547.28</v>
      </c>
      <c r="H38" s="33">
        <f t="shared" si="0"/>
        <v>69.7171974522293</v>
      </c>
    </row>
    <row r="39" spans="1:8" s="24" customFormat="1" ht="100.5" customHeight="1">
      <c r="A39" s="16" t="s">
        <v>23</v>
      </c>
      <c r="B39" s="17" t="s">
        <v>75</v>
      </c>
      <c r="C39" s="18" t="s">
        <v>102</v>
      </c>
      <c r="D39" s="11"/>
      <c r="E39" s="11"/>
      <c r="F39" s="11"/>
      <c r="G39" s="18">
        <v>538.12</v>
      </c>
      <c r="H39" s="23">
        <v>0</v>
      </c>
    </row>
    <row r="40" spans="1:8" s="5" customFormat="1" ht="110.25" customHeight="1">
      <c r="A40" s="16" t="s">
        <v>23</v>
      </c>
      <c r="B40" s="17" t="s">
        <v>76</v>
      </c>
      <c r="C40" s="18" t="s">
        <v>102</v>
      </c>
      <c r="D40" s="12"/>
      <c r="E40" s="12"/>
      <c r="F40" s="12"/>
      <c r="G40" s="18">
        <v>7.66</v>
      </c>
      <c r="H40" s="23">
        <v>0</v>
      </c>
    </row>
    <row r="41" spans="1:8" s="24" customFormat="1" ht="105" customHeight="1">
      <c r="A41" s="16" t="s">
        <v>23</v>
      </c>
      <c r="B41" s="17" t="s">
        <v>77</v>
      </c>
      <c r="C41" s="18" t="s">
        <v>102</v>
      </c>
      <c r="D41" s="15"/>
      <c r="E41" s="15"/>
      <c r="F41" s="15"/>
      <c r="G41" s="18">
        <v>1.5</v>
      </c>
      <c r="H41" s="23">
        <v>0</v>
      </c>
    </row>
    <row r="42" spans="1:8" s="24" customFormat="1" ht="46.5" customHeight="1">
      <c r="A42" s="20" t="s">
        <v>24</v>
      </c>
      <c r="B42" s="21" t="s">
        <v>122</v>
      </c>
      <c r="C42" s="22">
        <v>1</v>
      </c>
      <c r="D42" s="11">
        <f aca="true" t="shared" si="1" ref="D42:F43">D43</f>
        <v>0</v>
      </c>
      <c r="E42" s="11">
        <f t="shared" si="1"/>
        <v>0</v>
      </c>
      <c r="F42" s="11">
        <f t="shared" si="1"/>
        <v>0</v>
      </c>
      <c r="G42" s="22">
        <v>3.53</v>
      </c>
      <c r="H42" s="33">
        <f t="shared" si="0"/>
        <v>353</v>
      </c>
    </row>
    <row r="43" spans="1:8" s="5" customFormat="1" ht="24" customHeight="1">
      <c r="A43" s="16" t="s">
        <v>103</v>
      </c>
      <c r="B43" s="17" t="s">
        <v>123</v>
      </c>
      <c r="C43" s="18">
        <v>1</v>
      </c>
      <c r="D43" s="12">
        <f t="shared" si="1"/>
        <v>0</v>
      </c>
      <c r="E43" s="12">
        <f t="shared" si="1"/>
        <v>0</v>
      </c>
      <c r="F43" s="12">
        <f t="shared" si="1"/>
        <v>0</v>
      </c>
      <c r="G43" s="18">
        <v>3.53</v>
      </c>
      <c r="H43" s="23">
        <f t="shared" si="0"/>
        <v>353</v>
      </c>
    </row>
    <row r="44" spans="1:8" s="5" customFormat="1" ht="36" customHeight="1">
      <c r="A44" s="16" t="s">
        <v>25</v>
      </c>
      <c r="B44" s="17" t="s">
        <v>124</v>
      </c>
      <c r="C44" s="18">
        <v>1</v>
      </c>
      <c r="D44" s="14"/>
      <c r="E44" s="14"/>
      <c r="F44" s="14"/>
      <c r="G44" s="18">
        <v>3.53</v>
      </c>
      <c r="H44" s="23">
        <f t="shared" si="0"/>
        <v>353</v>
      </c>
    </row>
    <row r="45" spans="1:8" s="24" customFormat="1" ht="49.5" customHeight="1">
      <c r="A45" s="16" t="s">
        <v>26</v>
      </c>
      <c r="B45" s="17" t="s">
        <v>78</v>
      </c>
      <c r="C45" s="18">
        <v>1</v>
      </c>
      <c r="D45" s="11">
        <f>SUM(D48)</f>
        <v>0</v>
      </c>
      <c r="E45" s="11">
        <f>SUM(E48)</f>
        <v>0</v>
      </c>
      <c r="F45" s="11">
        <f>SUM(F48)</f>
        <v>0</v>
      </c>
      <c r="G45" s="18">
        <v>3.53</v>
      </c>
      <c r="H45" s="23">
        <f t="shared" si="0"/>
        <v>353</v>
      </c>
    </row>
    <row r="46" spans="1:8" s="24" customFormat="1" ht="54" customHeight="1">
      <c r="A46" s="16" t="s">
        <v>26</v>
      </c>
      <c r="B46" s="17" t="s">
        <v>79</v>
      </c>
      <c r="C46" s="18" t="s">
        <v>102</v>
      </c>
      <c r="D46" s="11"/>
      <c r="E46" s="11"/>
      <c r="F46" s="11"/>
      <c r="G46" s="18">
        <v>3.41</v>
      </c>
      <c r="H46" s="23">
        <v>0</v>
      </c>
    </row>
    <row r="47" spans="1:8" s="24" customFormat="1" ht="48" customHeight="1">
      <c r="A47" s="16" t="s">
        <v>26</v>
      </c>
      <c r="B47" s="17" t="s">
        <v>80</v>
      </c>
      <c r="C47" s="18" t="s">
        <v>102</v>
      </c>
      <c r="D47" s="11"/>
      <c r="E47" s="11"/>
      <c r="F47" s="11"/>
      <c r="G47" s="18">
        <v>0.1</v>
      </c>
      <c r="H47" s="23">
        <v>0</v>
      </c>
    </row>
    <row r="48" spans="1:8" s="24" customFormat="1" ht="63.75" customHeight="1">
      <c r="A48" s="20" t="s">
        <v>27</v>
      </c>
      <c r="B48" s="21" t="s">
        <v>81</v>
      </c>
      <c r="C48" s="22">
        <v>1957.8</v>
      </c>
      <c r="D48" s="11">
        <f>SUM(D50)</f>
        <v>0</v>
      </c>
      <c r="E48" s="11">
        <f>SUM(E50)</f>
        <v>0</v>
      </c>
      <c r="F48" s="11">
        <f>SUM(F50)</f>
        <v>0</v>
      </c>
      <c r="G48" s="22">
        <v>1098.49</v>
      </c>
      <c r="H48" s="33">
        <f t="shared" si="0"/>
        <v>56.10838696496068</v>
      </c>
    </row>
    <row r="49" spans="1:8" s="5" customFormat="1" ht="151.5" customHeight="1">
      <c r="A49" s="16" t="s">
        <v>104</v>
      </c>
      <c r="B49" s="17" t="s">
        <v>125</v>
      </c>
      <c r="C49" s="18">
        <v>1483.4</v>
      </c>
      <c r="D49" s="12"/>
      <c r="E49" s="12"/>
      <c r="F49" s="12"/>
      <c r="G49" s="18">
        <v>879.41</v>
      </c>
      <c r="H49" s="23">
        <f t="shared" si="0"/>
        <v>59.2834029931239</v>
      </c>
    </row>
    <row r="50" spans="1:8" s="24" customFormat="1" ht="107.25" customHeight="1">
      <c r="A50" s="16" t="s">
        <v>28</v>
      </c>
      <c r="B50" s="17" t="s">
        <v>126</v>
      </c>
      <c r="C50" s="18">
        <v>1483.4</v>
      </c>
      <c r="D50" s="11">
        <f>SUM(D51)</f>
        <v>0</v>
      </c>
      <c r="E50" s="11">
        <f>SUM(E51)</f>
        <v>0</v>
      </c>
      <c r="F50" s="11">
        <f>SUM(F51)</f>
        <v>0</v>
      </c>
      <c r="G50" s="18">
        <v>879.41</v>
      </c>
      <c r="H50" s="23">
        <f t="shared" si="0"/>
        <v>59.2834029931239</v>
      </c>
    </row>
    <row r="51" spans="1:8" s="24" customFormat="1" ht="117.75" customHeight="1">
      <c r="A51" s="20" t="s">
        <v>105</v>
      </c>
      <c r="B51" s="21" t="s">
        <v>82</v>
      </c>
      <c r="C51" s="22">
        <v>1483.4</v>
      </c>
      <c r="D51" s="15"/>
      <c r="E51" s="15"/>
      <c r="F51" s="15"/>
      <c r="G51" s="22">
        <v>879.41</v>
      </c>
      <c r="H51" s="33">
        <f t="shared" si="0"/>
        <v>59.2834029931239</v>
      </c>
    </row>
    <row r="52" spans="1:8" s="24" customFormat="1" ht="127.5" customHeight="1">
      <c r="A52" s="16" t="s">
        <v>29</v>
      </c>
      <c r="B52" s="17" t="s">
        <v>83</v>
      </c>
      <c r="C52" s="18">
        <v>474.4</v>
      </c>
      <c r="D52" s="15"/>
      <c r="E52" s="15"/>
      <c r="F52" s="15"/>
      <c r="G52" s="18">
        <v>219.08</v>
      </c>
      <c r="H52" s="23">
        <f t="shared" si="0"/>
        <v>46.18043844856661</v>
      </c>
    </row>
    <row r="53" spans="1:8" s="24" customFormat="1" ht="76.5" customHeight="1">
      <c r="A53" s="16" t="s">
        <v>30</v>
      </c>
      <c r="B53" s="17" t="s">
        <v>84</v>
      </c>
      <c r="C53" s="18">
        <v>15</v>
      </c>
      <c r="D53" s="15"/>
      <c r="E53" s="15"/>
      <c r="F53" s="15"/>
      <c r="G53" s="18">
        <v>0.2</v>
      </c>
      <c r="H53" s="23">
        <f t="shared" si="0"/>
        <v>1.3333333333333335</v>
      </c>
    </row>
    <row r="54" spans="1:8" s="24" customFormat="1" ht="56.25" customHeight="1">
      <c r="A54" s="20" t="s">
        <v>31</v>
      </c>
      <c r="B54" s="21" t="s">
        <v>85</v>
      </c>
      <c r="C54" s="22">
        <v>15</v>
      </c>
      <c r="D54" s="15"/>
      <c r="E54" s="15"/>
      <c r="F54" s="15"/>
      <c r="G54" s="22">
        <v>0.2</v>
      </c>
      <c r="H54" s="33">
        <f t="shared" si="0"/>
        <v>1.3333333333333335</v>
      </c>
    </row>
    <row r="55" spans="1:8" s="24" customFormat="1" ht="129" customHeight="1">
      <c r="A55" s="16" t="s">
        <v>32</v>
      </c>
      <c r="B55" s="17" t="s">
        <v>86</v>
      </c>
      <c r="C55" s="18">
        <v>459.4</v>
      </c>
      <c r="D55" s="15"/>
      <c r="E55" s="15"/>
      <c r="F55" s="15"/>
      <c r="G55" s="18">
        <v>218.87</v>
      </c>
      <c r="H55" s="23">
        <f t="shared" si="0"/>
        <v>47.64257727470614</v>
      </c>
    </row>
    <row r="56" spans="1:8" s="24" customFormat="1" ht="120.75" customHeight="1">
      <c r="A56" s="20" t="s">
        <v>33</v>
      </c>
      <c r="B56" s="21" t="s">
        <v>87</v>
      </c>
      <c r="C56" s="22">
        <v>459.4</v>
      </c>
      <c r="D56" s="15"/>
      <c r="E56" s="15"/>
      <c r="F56" s="15"/>
      <c r="G56" s="22">
        <v>218.87</v>
      </c>
      <c r="H56" s="33">
        <f t="shared" si="0"/>
        <v>47.64257727470614</v>
      </c>
    </row>
    <row r="57" spans="1:8" s="24" customFormat="1" ht="47.25">
      <c r="A57" s="20" t="s">
        <v>149</v>
      </c>
      <c r="B57" s="21" t="s">
        <v>127</v>
      </c>
      <c r="C57" s="22" t="s">
        <v>102</v>
      </c>
      <c r="D57" s="13" t="e">
        <f>SUM(D58+#REF!)</f>
        <v>#REF!</v>
      </c>
      <c r="E57" s="13" t="e">
        <f>SUM(E58+#REF!)</f>
        <v>#REF!</v>
      </c>
      <c r="F57" s="13" t="e">
        <f>SUM(F58+#REF!)</f>
        <v>#REF!</v>
      </c>
      <c r="G57" s="22">
        <v>23.01</v>
      </c>
      <c r="H57" s="33">
        <v>0</v>
      </c>
    </row>
    <row r="58" spans="1:8" s="24" customFormat="1" ht="22.5" customHeight="1">
      <c r="A58" s="16" t="s">
        <v>150</v>
      </c>
      <c r="B58" s="17" t="s">
        <v>128</v>
      </c>
      <c r="C58" s="18" t="s">
        <v>102</v>
      </c>
      <c r="D58" s="11" t="e">
        <f>D62+#REF!</f>
        <v>#REF!</v>
      </c>
      <c r="E58" s="11" t="e">
        <f>E62+#REF!</f>
        <v>#REF!</v>
      </c>
      <c r="F58" s="11" t="e">
        <f>F62+#REF!</f>
        <v>#REF!</v>
      </c>
      <c r="G58" s="18">
        <v>23.01</v>
      </c>
      <c r="H58" s="23">
        <v>0</v>
      </c>
    </row>
    <row r="59" spans="1:8" s="24" customFormat="1" ht="35.25" customHeight="1">
      <c r="A59" s="16" t="s">
        <v>106</v>
      </c>
      <c r="B59" s="17" t="s">
        <v>129</v>
      </c>
      <c r="C59" s="18" t="s">
        <v>102</v>
      </c>
      <c r="D59" s="11"/>
      <c r="E59" s="11"/>
      <c r="F59" s="11"/>
      <c r="G59" s="18">
        <v>23.01</v>
      </c>
      <c r="H59" s="23">
        <v>0</v>
      </c>
    </row>
    <row r="60" spans="1:8" s="24" customFormat="1" ht="37.5" customHeight="1">
      <c r="A60" s="16" t="s">
        <v>107</v>
      </c>
      <c r="B60" s="17" t="s">
        <v>130</v>
      </c>
      <c r="C60" s="18" t="s">
        <v>102</v>
      </c>
      <c r="D60" s="11"/>
      <c r="E60" s="11"/>
      <c r="F60" s="11"/>
      <c r="G60" s="18">
        <v>23.01</v>
      </c>
      <c r="H60" s="23">
        <v>0</v>
      </c>
    </row>
    <row r="61" spans="1:8" s="24" customFormat="1" ht="42.75" customHeight="1">
      <c r="A61" s="20" t="s">
        <v>108</v>
      </c>
      <c r="B61" s="21" t="s">
        <v>131</v>
      </c>
      <c r="C61" s="22">
        <v>210</v>
      </c>
      <c r="D61" s="11"/>
      <c r="E61" s="11"/>
      <c r="F61" s="11"/>
      <c r="G61" s="22">
        <v>419.99</v>
      </c>
      <c r="H61" s="33">
        <f t="shared" si="0"/>
        <v>199.99523809523808</v>
      </c>
    </row>
    <row r="62" spans="1:8" s="24" customFormat="1" ht="129.75" customHeight="1">
      <c r="A62" s="16" t="s">
        <v>34</v>
      </c>
      <c r="B62" s="17" t="s">
        <v>132</v>
      </c>
      <c r="C62" s="18">
        <v>200</v>
      </c>
      <c r="D62" s="13">
        <f>SUM(D64:D66)</f>
        <v>0</v>
      </c>
      <c r="E62" s="13">
        <f>SUM(E64:E66)</f>
        <v>0</v>
      </c>
      <c r="F62" s="13">
        <f>SUM(F64:F66)</f>
        <v>0</v>
      </c>
      <c r="G62" s="18">
        <v>188.14</v>
      </c>
      <c r="H62" s="23">
        <f t="shared" si="0"/>
        <v>94.07</v>
      </c>
    </row>
    <row r="63" spans="1:8" s="24" customFormat="1" ht="126.75" customHeight="1">
      <c r="A63" s="16" t="s">
        <v>109</v>
      </c>
      <c r="B63" s="17" t="s">
        <v>133</v>
      </c>
      <c r="C63" s="18">
        <v>200</v>
      </c>
      <c r="D63" s="13"/>
      <c r="E63" s="13"/>
      <c r="F63" s="13"/>
      <c r="G63" s="18">
        <v>188.14</v>
      </c>
      <c r="H63" s="23">
        <f t="shared" si="0"/>
        <v>94.07</v>
      </c>
    </row>
    <row r="64" spans="1:8" s="24" customFormat="1" ht="131.25" customHeight="1">
      <c r="A64" s="20" t="s">
        <v>110</v>
      </c>
      <c r="B64" s="21" t="s">
        <v>88</v>
      </c>
      <c r="C64" s="22">
        <v>200</v>
      </c>
      <c r="D64" s="15"/>
      <c r="E64" s="15"/>
      <c r="F64" s="15"/>
      <c r="G64" s="22">
        <v>188.14</v>
      </c>
      <c r="H64" s="33">
        <f t="shared" si="0"/>
        <v>94.07</v>
      </c>
    </row>
    <row r="65" spans="1:8" s="5" customFormat="1" ht="87.75" customHeight="1">
      <c r="A65" s="16" t="s">
        <v>111</v>
      </c>
      <c r="B65" s="17" t="s">
        <v>134</v>
      </c>
      <c r="C65" s="18">
        <v>10</v>
      </c>
      <c r="D65" s="14"/>
      <c r="E65" s="14"/>
      <c r="F65" s="14"/>
      <c r="G65" s="18">
        <v>213.85</v>
      </c>
      <c r="H65" s="23">
        <f t="shared" si="0"/>
        <v>2138.5</v>
      </c>
    </row>
    <row r="66" spans="1:8" s="24" customFormat="1" ht="55.5" customHeight="1">
      <c r="A66" s="16" t="s">
        <v>112</v>
      </c>
      <c r="B66" s="17" t="s">
        <v>135</v>
      </c>
      <c r="C66" s="18">
        <v>10</v>
      </c>
      <c r="D66" s="14"/>
      <c r="E66" s="14"/>
      <c r="F66" s="14"/>
      <c r="G66" s="18">
        <v>231.85</v>
      </c>
      <c r="H66" s="23">
        <f t="shared" si="0"/>
        <v>2318.5</v>
      </c>
    </row>
    <row r="67" spans="1:8" s="24" customFormat="1" ht="74.25" customHeight="1">
      <c r="A67" s="20" t="s">
        <v>113</v>
      </c>
      <c r="B67" s="21" t="s">
        <v>89</v>
      </c>
      <c r="C67" s="22">
        <v>10</v>
      </c>
      <c r="D67" s="13" t="e">
        <f>D9+D54</f>
        <v>#REF!</v>
      </c>
      <c r="E67" s="13" t="e">
        <f>E9+E54</f>
        <v>#REF!</v>
      </c>
      <c r="F67" s="13" t="e">
        <f>F9+F54</f>
        <v>#REF!</v>
      </c>
      <c r="G67" s="22">
        <v>231.85</v>
      </c>
      <c r="H67" s="33">
        <f t="shared" si="0"/>
        <v>2318.5</v>
      </c>
    </row>
    <row r="68" spans="1:8" s="24" customFormat="1" ht="31.5">
      <c r="A68" s="20" t="s">
        <v>35</v>
      </c>
      <c r="B68" s="21" t="s">
        <v>136</v>
      </c>
      <c r="C68" s="22" t="s">
        <v>102</v>
      </c>
      <c r="G68" s="22">
        <v>83.02</v>
      </c>
      <c r="H68" s="33">
        <v>0</v>
      </c>
    </row>
    <row r="69" spans="1:8" s="5" customFormat="1" ht="47.25">
      <c r="A69" s="16" t="s">
        <v>151</v>
      </c>
      <c r="B69" s="17" t="s">
        <v>137</v>
      </c>
      <c r="C69" s="18" t="s">
        <v>102</v>
      </c>
      <c r="G69" s="18">
        <v>17</v>
      </c>
      <c r="H69" s="23">
        <v>0</v>
      </c>
    </row>
    <row r="70" spans="1:8" s="24" customFormat="1" ht="70.5" customHeight="1">
      <c r="A70" s="16" t="s">
        <v>114</v>
      </c>
      <c r="B70" s="17" t="s">
        <v>138</v>
      </c>
      <c r="C70" s="18" t="s">
        <v>102</v>
      </c>
      <c r="G70" s="18">
        <v>17</v>
      </c>
      <c r="H70" s="23">
        <v>0</v>
      </c>
    </row>
    <row r="71" spans="1:8" s="5" customFormat="1" ht="86.25" customHeight="1">
      <c r="A71" s="16" t="s">
        <v>115</v>
      </c>
      <c r="B71" s="17" t="s">
        <v>139</v>
      </c>
      <c r="C71" s="18" t="s">
        <v>102</v>
      </c>
      <c r="G71" s="18">
        <v>17</v>
      </c>
      <c r="H71" s="23">
        <v>0</v>
      </c>
    </row>
    <row r="72" spans="1:8" s="24" customFormat="1" ht="94.5">
      <c r="A72" s="20" t="s">
        <v>115</v>
      </c>
      <c r="B72" s="21" t="s">
        <v>140</v>
      </c>
      <c r="C72" s="22" t="s">
        <v>102</v>
      </c>
      <c r="G72" s="22">
        <v>17</v>
      </c>
      <c r="H72" s="33">
        <v>0</v>
      </c>
    </row>
    <row r="73" spans="1:8" s="5" customFormat="1" ht="47.25">
      <c r="A73" s="16" t="s">
        <v>36</v>
      </c>
      <c r="B73" s="17" t="s">
        <v>90</v>
      </c>
      <c r="C73" s="18" t="s">
        <v>102</v>
      </c>
      <c r="G73" s="18">
        <v>66.02</v>
      </c>
      <c r="H73" s="23">
        <v>0</v>
      </c>
    </row>
    <row r="74" spans="1:8" s="24" customFormat="1" ht="63">
      <c r="A74" s="20" t="s">
        <v>37</v>
      </c>
      <c r="B74" s="21" t="s">
        <v>91</v>
      </c>
      <c r="C74" s="22" t="s">
        <v>102</v>
      </c>
      <c r="G74" s="22">
        <v>66.02</v>
      </c>
      <c r="H74" s="33">
        <v>0</v>
      </c>
    </row>
    <row r="75" spans="1:8" s="24" customFormat="1" ht="15.75">
      <c r="A75" s="20" t="s">
        <v>38</v>
      </c>
      <c r="B75" s="21" t="s">
        <v>92</v>
      </c>
      <c r="C75" s="22">
        <v>12363.04</v>
      </c>
      <c r="G75" s="22">
        <v>2998.7</v>
      </c>
      <c r="H75" s="33">
        <f aca="true" t="shared" si="2" ref="H74:H88">SUM(G75/C75*100)</f>
        <v>24.255361140949148</v>
      </c>
    </row>
    <row r="76" spans="1:8" s="24" customFormat="1" ht="47.25">
      <c r="A76" s="16" t="s">
        <v>39</v>
      </c>
      <c r="B76" s="17" t="s">
        <v>93</v>
      </c>
      <c r="C76" s="18">
        <v>11412.45</v>
      </c>
      <c r="G76" s="18">
        <v>2044.75</v>
      </c>
      <c r="H76" s="23">
        <f t="shared" si="2"/>
        <v>17.916836437399507</v>
      </c>
    </row>
    <row r="77" spans="1:8" s="5" customFormat="1" ht="43.5" customHeight="1">
      <c r="A77" s="16" t="s">
        <v>116</v>
      </c>
      <c r="B77" s="17" t="s">
        <v>141</v>
      </c>
      <c r="C77" s="18">
        <v>1092.7</v>
      </c>
      <c r="G77" s="18">
        <v>508.4</v>
      </c>
      <c r="H77" s="23">
        <f t="shared" si="2"/>
        <v>46.526951587810004</v>
      </c>
    </row>
    <row r="78" spans="1:8" s="5" customFormat="1" ht="31.5">
      <c r="A78" s="16" t="s">
        <v>117</v>
      </c>
      <c r="B78" s="17" t="s">
        <v>142</v>
      </c>
      <c r="C78" s="18">
        <v>1092.7</v>
      </c>
      <c r="G78" s="18">
        <v>508.4</v>
      </c>
      <c r="H78" s="23">
        <f t="shared" si="2"/>
        <v>46.526951587810004</v>
      </c>
    </row>
    <row r="79" spans="1:8" s="24" customFormat="1" ht="47.25">
      <c r="A79" s="20" t="s">
        <v>118</v>
      </c>
      <c r="B79" s="21" t="s">
        <v>143</v>
      </c>
      <c r="C79" s="22">
        <v>1092.7</v>
      </c>
      <c r="G79" s="22">
        <v>508.4</v>
      </c>
      <c r="H79" s="33">
        <f t="shared" si="2"/>
        <v>46.526951587810004</v>
      </c>
    </row>
    <row r="80" spans="1:8" s="5" customFormat="1" ht="60.75" customHeight="1">
      <c r="A80" s="16" t="s">
        <v>40</v>
      </c>
      <c r="B80" s="17" t="s">
        <v>94</v>
      </c>
      <c r="C80" s="18">
        <v>10306.35</v>
      </c>
      <c r="G80" s="18">
        <v>1529.25</v>
      </c>
      <c r="H80" s="23">
        <f t="shared" si="2"/>
        <v>14.83793971677655</v>
      </c>
    </row>
    <row r="81" spans="1:8" s="5" customFormat="1" ht="15.75">
      <c r="A81" s="16" t="s">
        <v>41</v>
      </c>
      <c r="B81" s="17" t="s">
        <v>95</v>
      </c>
      <c r="C81" s="18">
        <v>10306.35</v>
      </c>
      <c r="G81" s="18">
        <v>1529.25</v>
      </c>
      <c r="H81" s="23">
        <f t="shared" si="2"/>
        <v>14.83793971677655</v>
      </c>
    </row>
    <row r="82" spans="1:8" s="24" customFormat="1" ht="15.75">
      <c r="A82" s="20" t="s">
        <v>42</v>
      </c>
      <c r="B82" s="21" t="s">
        <v>96</v>
      </c>
      <c r="C82" s="22">
        <v>10306.35</v>
      </c>
      <c r="G82" s="22">
        <v>1529.25</v>
      </c>
      <c r="H82" s="33">
        <f t="shared" si="2"/>
        <v>14.83793971677655</v>
      </c>
    </row>
    <row r="83" spans="1:8" s="5" customFormat="1" ht="47.25">
      <c r="A83" s="16" t="s">
        <v>43</v>
      </c>
      <c r="B83" s="17" t="s">
        <v>97</v>
      </c>
      <c r="C83" s="18">
        <v>13.4</v>
      </c>
      <c r="G83" s="18">
        <v>7.1</v>
      </c>
      <c r="H83" s="23">
        <f t="shared" si="2"/>
        <v>52.98507462686567</v>
      </c>
    </row>
    <row r="84" spans="1:8" s="24" customFormat="1" ht="47.25">
      <c r="A84" s="16" t="s">
        <v>44</v>
      </c>
      <c r="B84" s="17" t="s">
        <v>98</v>
      </c>
      <c r="C84" s="18">
        <v>13.4</v>
      </c>
      <c r="G84" s="18">
        <v>7.1</v>
      </c>
      <c r="H84" s="23">
        <f t="shared" si="2"/>
        <v>52.98507462686567</v>
      </c>
    </row>
    <row r="85" spans="1:8" s="24" customFormat="1" ht="54" customHeight="1">
      <c r="A85" s="20" t="s">
        <v>45</v>
      </c>
      <c r="B85" s="21" t="s">
        <v>99</v>
      </c>
      <c r="C85" s="22">
        <v>13.4</v>
      </c>
      <c r="D85" s="13" t="e">
        <f>D9+D72</f>
        <v>#REF!</v>
      </c>
      <c r="E85" s="13" t="e">
        <f>E9+E72</f>
        <v>#REF!</v>
      </c>
      <c r="F85" s="13" t="e">
        <f>F9+F72</f>
        <v>#REF!</v>
      </c>
      <c r="G85" s="22">
        <v>7.1</v>
      </c>
      <c r="H85" s="33">
        <f t="shared" si="2"/>
        <v>52.98507462686567</v>
      </c>
    </row>
    <row r="86" spans="1:8" s="5" customFormat="1" ht="31.5">
      <c r="A86" s="16" t="s">
        <v>46</v>
      </c>
      <c r="B86" s="17" t="s">
        <v>100</v>
      </c>
      <c r="C86" s="18">
        <v>950.58</v>
      </c>
      <c r="G86" s="18">
        <v>953.95</v>
      </c>
      <c r="H86" s="23">
        <f t="shared" si="2"/>
        <v>100.35452039807275</v>
      </c>
    </row>
    <row r="87" spans="1:8" s="24" customFormat="1" ht="32.25" thickBot="1">
      <c r="A87" s="34" t="s">
        <v>47</v>
      </c>
      <c r="B87" s="21" t="s">
        <v>101</v>
      </c>
      <c r="C87" s="22">
        <v>950.58</v>
      </c>
      <c r="G87" s="22">
        <v>953.95</v>
      </c>
      <c r="H87" s="33">
        <f t="shared" si="2"/>
        <v>100.35452039807275</v>
      </c>
    </row>
    <row r="88" spans="1:8" s="5" customFormat="1" ht="15.75">
      <c r="A88" s="25" t="s">
        <v>144</v>
      </c>
      <c r="B88" s="26"/>
      <c r="C88" s="13">
        <f>C9+C75</f>
        <v>19836.04</v>
      </c>
      <c r="D88" s="13" t="e">
        <f>D9+D75</f>
        <v>#REF!</v>
      </c>
      <c r="E88" s="13" t="e">
        <f>E9+E75</f>
        <v>#REF!</v>
      </c>
      <c r="F88" s="13" t="e">
        <f>F9+F75</f>
        <v>#REF!</v>
      </c>
      <c r="G88" s="13">
        <f>G9+G75</f>
        <v>8270.779999999999</v>
      </c>
      <c r="H88" s="33">
        <f t="shared" si="2"/>
        <v>41.69572152506246</v>
      </c>
    </row>
    <row r="89" s="5" customFormat="1" ht="15.75">
      <c r="C89" s="27"/>
    </row>
    <row r="90" s="5" customFormat="1" ht="15.75">
      <c r="C90" s="27"/>
    </row>
    <row r="91" s="5" customFormat="1" ht="15.75">
      <c r="C91" s="27"/>
    </row>
  </sheetData>
  <mergeCells count="8">
    <mergeCell ref="A3:G3"/>
    <mergeCell ref="A4:H4"/>
    <mergeCell ref="A5:H5"/>
    <mergeCell ref="H7:H8"/>
    <mergeCell ref="A7:A8"/>
    <mergeCell ref="B7:B8"/>
    <mergeCell ref="C7:C8"/>
    <mergeCell ref="G7:G8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2012-10-03T11:20:00Z</cp:lastPrinted>
  <dcterms:created xsi:type="dcterms:W3CDTF">2003-09-23T05:31:40Z</dcterms:created>
  <dcterms:modified xsi:type="dcterms:W3CDTF">2012-10-03T11:21:22Z</dcterms:modified>
  <cp:category/>
  <cp:version/>
  <cp:contentType/>
  <cp:contentStatus/>
</cp:coreProperties>
</file>