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activeTab="0"/>
  </bookViews>
  <sheets>
    <sheet name="Лист1" sheetId="1" r:id="rId1"/>
  </sheets>
  <definedNames>
    <definedName name="_xlnm.Print_Area" localSheetId="0">'Лист1'!$A$1:$H$97</definedName>
  </definedNames>
  <calcPr fullCalcOnLoad="1"/>
</workbook>
</file>

<file path=xl/sharedStrings.xml><?xml version="1.0" encoding="utf-8"?>
<sst xmlns="http://schemas.openxmlformats.org/spreadsheetml/2006/main" count="171" uniqueCount="171">
  <si>
    <t>000 1 06 00000 00 0000 000</t>
  </si>
  <si>
    <t>НАЛОГИ  НА  ИМУЩЕСТВО</t>
  </si>
  <si>
    <t>0001 11 05000 00 0000 120</t>
  </si>
  <si>
    <t>000 1 11 05010 00 0000 120</t>
  </si>
  <si>
    <t>БЕЗВОЗМЕЗДНЫЕ ПОСТУПЛЕНИЯ</t>
  </si>
  <si>
    <t>БЕЗВОЗМЕЗДНЫЕ ПОСТУПЛЕНИЯ  ОТ ДРУГИХ  БЮДЖЕТОВ  БЮДЖЕТНОЙ  СИСТЕМЫ РОССИЙСКОЙ  ФЕДЕРАЦИИ</t>
  </si>
  <si>
    <t>000 2 02 02000 00 0000 151</t>
  </si>
  <si>
    <t>000 2 02 01000 00 0000 151</t>
  </si>
  <si>
    <t>000 2 00 00000 00 0000 000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</si>
  <si>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</si>
  <si>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>за счет   средств бюджетов</t>
    </r>
  </si>
  <si>
    <t>000 1 05 03000 01 0000 110</t>
  </si>
  <si>
    <t xml:space="preserve">000 1 06 01000 00 0000 110 </t>
  </si>
  <si>
    <t>182 109 04053 10 0000 110</t>
  </si>
  <si>
    <t>936 1 11 0501310 0000 120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</si>
  <si>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</si>
  <si>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 xml:space="preserve">Прочие  поступления  от  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</si>
  <si>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ДОХОДЫ ОТ ПРОДАЖИ МАТЕРИАЛЬНЫХ И НЕМАТЕРИАЛЬНЫХ АКТИВОВ</t>
  </si>
  <si>
    <t>984 1 14 02053 10 0000 410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</si>
  <si>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</si>
  <si>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</si>
  <si>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936 1 14 06013 10 0000 430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</si>
  <si>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</si>
  <si>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</si>
  <si>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000 2 02 01003 00 0000 151</t>
  </si>
  <si>
    <t>000 1 13 02000 00 0000 130</t>
  </si>
  <si>
    <t>984 2 07 05010 10 0000 180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</si>
  <si>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</si>
  <si>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984 116 51040 02 0000 140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</si>
  <si>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</si>
  <si>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                                                                                                 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</si>
  <si>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</si>
  <si>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Шабалинского района Кировской области на 2014 год и на плановый период 2015 и 2016 годов по налоговым </t>
  </si>
  <si>
    <t>2016 год</t>
  </si>
  <si>
    <t>000 1 03 00000 00 0000 000</t>
  </si>
  <si>
    <t>НАЛОГИ НА ТОВАРЫ (РАБОТЫ, УСЛУГИ), РЕАЛИЗУЕМЫЕ НА ТЕРРИТОРИИ РОССИЙСКОЙ ФЕДЕРАЦИИ</t>
  </si>
  <si>
    <t>к решению Ленинской городской Думы</t>
  </si>
  <si>
    <t>"О бюджете муниципального образования</t>
  </si>
  <si>
    <t>Ленинское  городское  поселение Шабалинского</t>
  </si>
  <si>
    <t>района Кировской области на 2014 год</t>
  </si>
  <si>
    <t>и на плановый период  2015 и 2016 годов"</t>
  </si>
  <si>
    <t>0001 03 02000 01 0000 110</t>
  </si>
  <si>
    <t>Акцизы по подакцизным товарам (продукции), производимым на территории Российской Федерации</t>
  </si>
  <si>
    <t>182 1 03 02230 01 0000 110</t>
  </si>
  <si>
    <t>182 1 03 02240 01 0000 110</t>
  </si>
  <si>
    <t>182 1 03 02250 01 0000 110</t>
  </si>
  <si>
    <t>182 1 03 02260 01 0000 110</t>
  </si>
  <si>
    <t>000 2 02 02088 00 0000 151</t>
  </si>
  <si>
    <t>000 2 02 02089 00 0000 151</t>
  </si>
  <si>
    <t>000 2 02 02088 10 0000 151</t>
  </si>
  <si>
    <t>984 2 02 02088 10 0002 151</t>
  </si>
  <si>
    <t>000 2 02 02089 10 0000 151</t>
  </si>
  <si>
    <t>984 2 02 02089 10 0002 151</t>
  </si>
  <si>
    <t>000 116 90000 00 0000 140</t>
  </si>
  <si>
    <t>Прочие поступления от денежных взысканий (штрафов) и иных сумм в возмещение ущерба</t>
  </si>
  <si>
    <t>984 1 16 90050 10 0000 140</t>
  </si>
  <si>
    <t>2015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</si>
  <si>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</si>
  <si>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 (по  обязательствам, возникшим до 1января 2006 года),мобилизуемый на территориях поселений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</si>
  <si>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</si>
  <si>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</si>
  <si>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</si>
  <si>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Прочие доходы от компенсации затрат  бюджетов поселений</t>
  </si>
  <si>
    <t>984 1 13 02995 10 0000 130</t>
  </si>
  <si>
    <t>Денежные взыскания (штрафы) за правонарушения в области дорожного движения</t>
  </si>
  <si>
    <t xml:space="preserve">000 1 16 30000 01 0000 140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</si>
  <si>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</si>
  <si>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000 1 16 30010 01 0000 140 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</si>
  <si>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</si>
  <si>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 xml:space="preserve">188 1 16 30015 01 0000 140 </t>
  </si>
  <si>
    <t>Дотации бюджетам на поддержку мер по обеспечению сбалансированности бюджетов</t>
  </si>
  <si>
    <t>984 2 02 01003 10 0000 151</t>
  </si>
  <si>
    <t>Дотации бюджетам поселений на поддержку мер по обеспечению сбалансированности бюджетов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</si>
  <si>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</si>
  <si>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</si>
  <si>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</si>
  <si>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182 1 05 03010 01 0000 110</t>
  </si>
  <si>
    <t>Налог на имущество физических лиц</t>
  </si>
  <si>
    <t>Налог  на  имущество физических  лиц, взимаемый по ставкам, применяемым к обьектам налогообложеия , расположенным в границах  поселений</t>
  </si>
  <si>
    <t xml:space="preserve">182 1 06 01030 10 0000 110 </t>
  </si>
  <si>
    <t>000 1 13 00000 00 0000 000</t>
  </si>
  <si>
    <t>Субсидии бюджетам субъектов Российской Федерации и муниципальных образований (межбюджетные субсидии)</t>
  </si>
  <si>
    <t>000 2 02 03000 00 0000 151</t>
  </si>
  <si>
    <t>поступления  доходов  бюджета муниципального образования Ленинское городское поселение</t>
  </si>
  <si>
    <t>и неналоговым доходам, по безвозмездным поступлениям по подстатьям классификации доходов бюджетов</t>
  </si>
  <si>
    <t>Наименование дохода</t>
  </si>
  <si>
    <t>Сумма (тыс.руб.)</t>
  </si>
  <si>
    <t>2014 год</t>
  </si>
  <si>
    <t>000 1 14 06010 00 0000 430</t>
  </si>
  <si>
    <t>000 1 14 06000 00 0000 430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</si>
  <si>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</si>
  <si>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</si>
  <si>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000 109 04050 00 0000 110</t>
  </si>
  <si>
    <t>Доходы от реализации 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</si>
  <si>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</si>
  <si>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</si>
  <si>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</si>
  <si>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ПРОГНОЗИРУЕМЫЕ ОБЬЕМЫ</t>
  </si>
  <si>
    <t>000 1 06 06000 00 0000 110</t>
  </si>
  <si>
    <t xml:space="preserve">Земельный налог </t>
  </si>
  <si>
    <t>Земельный налог ,взимаемый по ставкам , установленным в соответствии с подпунктом 1 пункта 1 статьи 394 Налогового кодекса Российской Федерации</t>
  </si>
  <si>
    <t>182 1 06 06013 10 0000 110</t>
  </si>
  <si>
    <t>Земельный налог ,взимаемый по ставкам , установленным в соответствии с подпунктом 2 пункта 1 статьи 394 Налогового кодекса Российской Федерации</t>
  </si>
  <si>
    <t>182 1 06 06023 10 0000 110</t>
  </si>
  <si>
    <t>000 2 07 00000 00 0000 180</t>
  </si>
  <si>
    <t>Прочие безвозмездные поступления</t>
  </si>
  <si>
    <t>000 1 11 09000 00 0000 120</t>
  </si>
  <si>
    <t>000 1 14 00000 00 0000 000</t>
  </si>
  <si>
    <t>984 1 11 09045 10 0000 120</t>
  </si>
  <si>
    <t>000 109 04000 00 0000 110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</si>
  <si>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</si>
  <si>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</si>
  <si>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</si>
  <si>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984 2 02 03024 10 0000 151</t>
  </si>
  <si>
    <t>Земельный налог ,взимаемый по ставкам , установленным в соответствии с подпунктом 1 пункта 1 статьи 394 Налогового кодекса Российской Федерации  и применяемым   к  обьектам налогообложения, расположенным  в границах поселений</t>
  </si>
  <si>
    <t>182 1 06 0601310 0000 110</t>
  </si>
  <si>
    <t>Земельный налог ,взимаемый по ставкам , установленным в соответствии с подпунктом 2 пункта 1 статьи 394 Налогового кодекса Российской Федерации, применяемым к обьектам  налогообложения , расположенным в границах  поселений</t>
  </si>
  <si>
    <t>000 1 06 06010 00 0000 110</t>
  </si>
  <si>
    <t>000 1 06 06020 00 0000 110</t>
  </si>
  <si>
    <t>000 1 11 09040 00 0000 120</t>
  </si>
  <si>
    <t>000 2 02 03024 00 0000 151</t>
  </si>
  <si>
    <t>Прочие  субсидии бюджетам поселений</t>
  </si>
  <si>
    <t xml:space="preserve">000 2 02 02999 00 0000 151 </t>
  </si>
  <si>
    <t xml:space="preserve">984 2 02 02999 10 0000 151 </t>
  </si>
  <si>
    <t>Прочие  субсидии</t>
  </si>
  <si>
    <t>Доходы от эксплуатации и использования имущества автомобильных дорог, находящихся  в государственной и муниципальной собственности</t>
  </si>
  <si>
    <t>000 1 11 09030 00 0000 120</t>
  </si>
  <si>
    <t>000 1 14 02000 00 0000 000</t>
  </si>
  <si>
    <t>000 116 00000 00 0000 000</t>
  </si>
  <si>
    <t>Штрафы,санкции,возмещение ущерба</t>
  </si>
  <si>
    <t>Доходы от эксплуатации и использования имущества автомобильных дорог, находящихся  в собственности поселений</t>
  </si>
  <si>
    <t>000 109 00000 00 0000 000</t>
  </si>
  <si>
    <t xml:space="preserve">ЗАДОЛЖЕННОСТЬ И ПЕРЕРАСЧЕТЫ ПО ОТМЕНЕННЫМ  НАЛОГАМ,  СБОРАМ  И  ИНЫМ ОБЯЗАТЕЛЬНЫМ ПЛАТЕЖАМ
</t>
  </si>
  <si>
    <t>Налоги на имущество</t>
  </si>
  <si>
    <t xml:space="preserve">Земельный налог (по обязательствам возникшим до 1 января 2006 года)
</t>
  </si>
  <si>
    <t>182   1 01 02030 01 0000 110</t>
  </si>
  <si>
    <t xml:space="preserve">182 1 01 02010 01 0000 110  </t>
  </si>
  <si>
    <t>984 1 11 09035 10 0000 120</t>
  </si>
  <si>
    <t>НАЛОГОВЫЕ И НЕНАЛОГОВЫЕ ДОХОДЫ</t>
  </si>
  <si>
    <t>Доходы от продажи  земельных 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</si>
  <si>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 Федерации  и  муниципальных образований</t>
  </si>
  <si>
    <t>Субвенции местным бюджетам  на выполнение   передаваемых    полномочий субъектов Российской Федерации</t>
  </si>
  <si>
    <t>Субвенци бюджетам поселений на выполнение   передаваемых полномочий субъектов Российской Федерации</t>
  </si>
  <si>
    <t>000 2 02 00000 00 0000 000</t>
  </si>
  <si>
    <t>Код бюджетной классификации</t>
  </si>
  <si>
    <t>Налог на доходы физических лиц</t>
  </si>
  <si>
    <t>ВСЕГО ДОХОДОВ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</si>
  <si>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</si>
  <si>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</si>
  <si>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>Согласовано</t>
  </si>
  <si>
    <t>Недоимка</t>
  </si>
  <si>
    <t>Согласовано+недоимка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</si>
  <si>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</si>
  <si>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</si>
  <si>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</si>
  <si>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</si>
  <si>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</si>
  <si>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182 1 01 02021 01 0000 110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</si>
  <si>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</si>
  <si>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 xml:space="preserve">000 1 05 00000 00 0000 110 </t>
  </si>
  <si>
    <t xml:space="preserve"> НАЛОГИ НА СОВОКУПНЫЙ ДОХОД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</si>
  <si>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</si>
  <si>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r>
      <t>Субсидии бюджетам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</si>
  <si>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r>
      <t>Субсидии бюджетам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</si>
  <si>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</si>
  <si>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Приложение 5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</si>
  <si>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</si>
  <si>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</si>
  <si>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</si>
  <si>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 ,подлежащие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</si>
  <si>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от 16.12.2013 №12/103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</si>
</sst>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31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24" borderId="11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3" fontId="4" fillId="24" borderId="11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0" fontId="4" fillId="24" borderId="11" xfId="0" applyFont="1" applyFill="1" applyBorder="1" applyAlignment="1">
      <alignment horizontal="left" vertical="top"/>
    </xf>
    <xf numFmtId="0" fontId="5" fillId="24" borderId="11" xfId="0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 wrapText="1"/>
    </xf>
    <xf numFmtId="3" fontId="5" fillId="24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0" fontId="4" fillId="24" borderId="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4" fillId="24" borderId="0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5" fillId="24" borderId="11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9" fontId="4" fillId="0" borderId="11" xfId="0" applyNumberFormat="1" applyFont="1" applyFill="1" applyBorder="1" applyAlignment="1">
      <alignment vertical="top"/>
    </xf>
    <xf numFmtId="169" fontId="5" fillId="0" borderId="11" xfId="0" applyNumberFormat="1" applyFont="1" applyFill="1" applyBorder="1" applyAlignment="1">
      <alignment vertical="top"/>
    </xf>
    <xf numFmtId="169" fontId="4" fillId="24" borderId="0" xfId="0" applyNumberFormat="1" applyFont="1" applyFill="1" applyAlignment="1">
      <alignment/>
    </xf>
    <xf numFmtId="169" fontId="4" fillId="24" borderId="0" xfId="0" applyNumberFormat="1" applyFont="1" applyFill="1" applyBorder="1" applyAlignment="1">
      <alignment/>
    </xf>
    <xf numFmtId="169" fontId="4" fillId="24" borderId="0" xfId="0" applyNumberFormat="1" applyFont="1" applyFill="1" applyBorder="1" applyAlignment="1">
      <alignment/>
    </xf>
    <xf numFmtId="169" fontId="4" fillId="24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Alignment="1">
      <alignment/>
    </xf>
    <xf numFmtId="0" fontId="4" fillId="0" borderId="11" xfId="0" applyNumberFormat="1" applyFont="1" applyBorder="1" applyAlignment="1">
      <alignment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169" fontId="5" fillId="24" borderId="11" xfId="0" applyNumberFormat="1" applyFont="1" applyFill="1" applyBorder="1" applyAlignment="1">
      <alignment vertical="top"/>
    </xf>
    <xf numFmtId="169" fontId="4" fillId="24" borderId="11" xfId="0" applyNumberFormat="1" applyFont="1" applyFill="1" applyBorder="1" applyAlignment="1">
      <alignment vertical="top"/>
    </xf>
    <xf numFmtId="2" fontId="4" fillId="24" borderId="11" xfId="0" applyNumberFormat="1" applyFont="1" applyFill="1" applyBorder="1" applyAlignment="1">
      <alignment vertical="top"/>
    </xf>
    <xf numFmtId="2" fontId="5" fillId="24" borderId="11" xfId="0" applyNumberFormat="1" applyFont="1" applyFill="1" applyBorder="1" applyAlignment="1">
      <alignment vertical="top"/>
    </xf>
    <xf numFmtId="169" fontId="9" fillId="0" borderId="12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11" fillId="24" borderId="0" xfId="0" applyFont="1" applyFill="1" applyAlignment="1">
      <alignment/>
    </xf>
    <xf numFmtId="0" fontId="5" fillId="0" borderId="11" xfId="0" applyFont="1" applyBorder="1" applyAlignment="1">
      <alignment wrapText="1"/>
    </xf>
    <xf numFmtId="169" fontId="5" fillId="24" borderId="11" xfId="0" applyNumberFormat="1" applyFont="1" applyFill="1" applyBorder="1" applyAlignment="1">
      <alignment vertical="top"/>
    </xf>
    <xf numFmtId="0" fontId="4" fillId="0" borderId="11" xfId="0" applyFont="1" applyBorder="1" applyAlignment="1">
      <alignment horizontal="justify" vertical="top" wrapText="1"/>
    </xf>
    <xf numFmtId="169" fontId="4" fillId="24" borderId="11" xfId="0" applyNumberFormat="1" applyFont="1" applyFill="1" applyBorder="1" applyAlignment="1">
      <alignment vertical="top"/>
    </xf>
    <xf numFmtId="0" fontId="7" fillId="0" borderId="11" xfId="0" applyFont="1" applyBorder="1" applyAlignment="1">
      <alignment horizontal="justify" vertical="top" wrapText="1"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5" fillId="24" borderId="11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horizontal="center" vertical="center" wrapText="1"/>
    </xf>
    <xf numFmtId="2" fontId="5" fillId="24" borderId="11" xfId="0" applyNumberFormat="1" applyFont="1" applyFill="1" applyBorder="1" applyAlignment="1">
      <alignment horizontal="center"/>
    </xf>
    <xf numFmtId="169" fontId="5" fillId="0" borderId="11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38.625" style="1" customWidth="1"/>
    <col min="2" max="2" width="62.625" style="1" customWidth="1"/>
    <col min="3" max="3" width="14.25390625" style="36" customWidth="1"/>
    <col min="4" max="4" width="0.2421875" style="1" hidden="1" customWidth="1"/>
    <col min="5" max="5" width="11.875" style="1" hidden="1" customWidth="1"/>
    <col min="6" max="6" width="13.00390625" style="1" hidden="1" customWidth="1"/>
    <col min="7" max="7" width="16.125" style="1" customWidth="1"/>
    <col min="8" max="8" width="15.625" style="1" customWidth="1"/>
    <col min="9" max="16384" width="9.125" style="1" customWidth="1"/>
  </cols>
  <sheetData>
    <row r="1" s="4" customFormat="1" ht="15.75">
      <c r="C1" s="31" t="s">
        <v>165</v>
      </c>
    </row>
    <row r="2" s="4" customFormat="1" ht="15.75">
      <c r="C2" s="31" t="s">
        <v>36</v>
      </c>
    </row>
    <row r="3" spans="1:3" s="4" customFormat="1" ht="14.25" customHeight="1">
      <c r="A3" s="19"/>
      <c r="B3" s="21"/>
      <c r="C3" s="32" t="s">
        <v>170</v>
      </c>
    </row>
    <row r="4" spans="1:3" s="4" customFormat="1" ht="14.25" customHeight="1">
      <c r="A4" s="19"/>
      <c r="B4" s="21"/>
      <c r="C4" s="32" t="s">
        <v>37</v>
      </c>
    </row>
    <row r="5" spans="1:3" s="4" customFormat="1" ht="14.25" customHeight="1">
      <c r="A5" s="26" t="s">
        <v>30</v>
      </c>
      <c r="B5" s="26"/>
      <c r="C5" s="33" t="s">
        <v>38</v>
      </c>
    </row>
    <row r="6" spans="1:3" s="4" customFormat="1" ht="14.25" customHeight="1">
      <c r="A6" s="26"/>
      <c r="B6" s="26"/>
      <c r="C6" s="33" t="s">
        <v>39</v>
      </c>
    </row>
    <row r="7" spans="1:3" s="4" customFormat="1" ht="14.25" customHeight="1">
      <c r="A7" s="26"/>
      <c r="B7" s="26"/>
      <c r="C7" s="33" t="s">
        <v>40</v>
      </c>
    </row>
    <row r="8" spans="1:3" s="4" customFormat="1" ht="14.25" customHeight="1">
      <c r="A8" s="59"/>
      <c r="B8" s="59"/>
      <c r="C8" s="59"/>
    </row>
    <row r="9" spans="1:3" s="3" customFormat="1" ht="14.25" customHeight="1">
      <c r="A9" s="59"/>
      <c r="B9" s="59"/>
      <c r="C9" s="59"/>
    </row>
    <row r="10" spans="1:3" s="3" customFormat="1" ht="14.25" customHeight="1">
      <c r="A10" s="25"/>
      <c r="B10" s="25"/>
      <c r="C10" s="34"/>
    </row>
    <row r="11" spans="1:3" s="3" customFormat="1" ht="14.25" customHeight="1">
      <c r="A11" s="60"/>
      <c r="B11" s="61"/>
      <c r="C11" s="61"/>
    </row>
    <row r="12" spans="1:8" ht="21" customHeight="1">
      <c r="A12" s="62" t="s">
        <v>97</v>
      </c>
      <c r="B12" s="62"/>
      <c r="C12" s="62"/>
      <c r="D12" s="62"/>
      <c r="E12" s="62"/>
      <c r="F12" s="62"/>
      <c r="G12" s="62"/>
      <c r="H12" s="62"/>
    </row>
    <row r="13" spans="1:8" ht="15" customHeight="1">
      <c r="A13" s="57" t="s">
        <v>83</v>
      </c>
      <c r="B13" s="57"/>
      <c r="C13" s="57"/>
      <c r="D13" s="57"/>
      <c r="E13" s="57"/>
      <c r="F13" s="57"/>
      <c r="G13" s="57"/>
      <c r="H13" s="57"/>
    </row>
    <row r="14" spans="1:8" ht="15" customHeight="1">
      <c r="A14" s="57" t="s">
        <v>32</v>
      </c>
      <c r="B14" s="57"/>
      <c r="C14" s="57"/>
      <c r="D14" s="57"/>
      <c r="E14" s="57"/>
      <c r="F14" s="57"/>
      <c r="G14" s="57"/>
      <c r="H14" s="57"/>
    </row>
    <row r="15" spans="1:8" ht="15" customHeight="1">
      <c r="A15" s="57" t="s">
        <v>84</v>
      </c>
      <c r="B15" s="57"/>
      <c r="C15" s="57"/>
      <c r="D15" s="57"/>
      <c r="E15" s="57"/>
      <c r="F15" s="57"/>
      <c r="G15" s="57"/>
      <c r="H15" s="57"/>
    </row>
    <row r="16" spans="1:4" ht="17.25" customHeight="1">
      <c r="A16" s="58"/>
      <c r="B16" s="58"/>
      <c r="C16" s="35"/>
      <c r="D16" s="2"/>
    </row>
    <row r="17" spans="1:4" ht="15.75">
      <c r="A17" s="5"/>
      <c r="B17" s="6"/>
      <c r="C17" s="44"/>
      <c r="D17" s="2"/>
    </row>
    <row r="18" spans="1:8" ht="15.75" customHeight="1">
      <c r="A18" s="63" t="s">
        <v>144</v>
      </c>
      <c r="B18" s="64" t="s">
        <v>85</v>
      </c>
      <c r="C18" s="65" t="s">
        <v>86</v>
      </c>
      <c r="D18" s="65"/>
      <c r="E18" s="65"/>
      <c r="F18" s="65"/>
      <c r="G18" s="65"/>
      <c r="H18" s="65"/>
    </row>
    <row r="19" spans="1:8" ht="47.25" customHeight="1">
      <c r="A19" s="63"/>
      <c r="B19" s="64"/>
      <c r="C19" s="66" t="s">
        <v>87</v>
      </c>
      <c r="D19" s="38" t="s">
        <v>151</v>
      </c>
      <c r="E19" s="39" t="s">
        <v>149</v>
      </c>
      <c r="F19" s="39" t="s">
        <v>150</v>
      </c>
      <c r="G19" s="67" t="s">
        <v>56</v>
      </c>
      <c r="H19" s="67" t="s">
        <v>33</v>
      </c>
    </row>
    <row r="20" spans="1:8" ht="47.25" customHeight="1">
      <c r="A20" s="63"/>
      <c r="B20" s="64"/>
      <c r="C20" s="66"/>
      <c r="D20" s="38"/>
      <c r="E20" s="39"/>
      <c r="F20" s="39"/>
      <c r="G20" s="67"/>
      <c r="H20" s="67"/>
    </row>
    <row r="21" spans="1:8" s="51" customFormat="1" ht="19.5" customHeight="1">
      <c r="A21" s="10" t="s">
        <v>152</v>
      </c>
      <c r="B21" s="10" t="s">
        <v>138</v>
      </c>
      <c r="C21" s="30">
        <f>C22+C34+C37+C46+C50+C59+C63+C70+C28</f>
        <v>9372.600000000002</v>
      </c>
      <c r="D21" s="30" t="e">
        <f>D22+D34+D37+D46+D50+D59+D63+D70</f>
        <v>#REF!</v>
      </c>
      <c r="E21" s="30" t="e">
        <f>E22+E34+E37+E46+E50+E59+E63+E70</f>
        <v>#REF!</v>
      </c>
      <c r="F21" s="30" t="e">
        <f>F22+F34+F37+F46+F50+F59+F63+F70</f>
        <v>#REF!</v>
      </c>
      <c r="G21" s="30">
        <f>G22+G34+G37+G46+G50+G59+G63+G70+G28</f>
        <v>9735.7</v>
      </c>
      <c r="H21" s="30">
        <f>H22+H34+H37+H46+H50+H59+H63+H70+H28</f>
        <v>10190.699999999999</v>
      </c>
    </row>
    <row r="22" spans="1:8" s="3" customFormat="1" ht="24.75" customHeight="1">
      <c r="A22" s="10" t="s">
        <v>155</v>
      </c>
      <c r="B22" s="10" t="s">
        <v>153</v>
      </c>
      <c r="C22" s="30">
        <f aca="true" t="shared" si="0" ref="C22:H22">C23</f>
        <v>4250.900000000001</v>
      </c>
      <c r="D22" s="30" t="e">
        <f t="shared" si="0"/>
        <v>#REF!</v>
      </c>
      <c r="E22" s="30" t="e">
        <f t="shared" si="0"/>
        <v>#REF!</v>
      </c>
      <c r="F22" s="30" t="e">
        <f t="shared" si="0"/>
        <v>#REF!</v>
      </c>
      <c r="G22" s="30">
        <f t="shared" si="0"/>
        <v>4483.8</v>
      </c>
      <c r="H22" s="30">
        <f t="shared" si="0"/>
        <v>4725</v>
      </c>
    </row>
    <row r="23" spans="1:8" s="3" customFormat="1" ht="21.75" customHeight="1">
      <c r="A23" s="10" t="s">
        <v>156</v>
      </c>
      <c r="B23" s="10" t="s">
        <v>145</v>
      </c>
      <c r="C23" s="40">
        <f>C24+C26+C27</f>
        <v>4250.900000000001</v>
      </c>
      <c r="D23" s="40" t="e">
        <f>D24+#REF!+D27</f>
        <v>#REF!</v>
      </c>
      <c r="E23" s="40" t="e">
        <f>E24+#REF!+E27</f>
        <v>#REF!</v>
      </c>
      <c r="F23" s="40" t="e">
        <f>F24+#REF!+F27</f>
        <v>#REF!</v>
      </c>
      <c r="G23" s="40">
        <f>G24+G26+G27</f>
        <v>4483.8</v>
      </c>
      <c r="H23" s="40">
        <f>H24+H26+H27</f>
        <v>4725</v>
      </c>
    </row>
    <row r="24" spans="1:8" s="3" customFormat="1" ht="84" customHeight="1">
      <c r="A24" s="45" t="s">
        <v>136</v>
      </c>
      <c r="B24" s="22" t="s">
        <v>74</v>
      </c>
      <c r="C24" s="41">
        <v>4221.1</v>
      </c>
      <c r="D24" s="40"/>
      <c r="E24" s="40"/>
      <c r="F24" s="40"/>
      <c r="G24" s="41">
        <v>4453.3</v>
      </c>
      <c r="H24" s="41">
        <v>4693.8</v>
      </c>
    </row>
    <row r="25" spans="1:8" s="3" customFormat="1" ht="114.75" customHeight="1" hidden="1">
      <c r="A25" s="9" t="s">
        <v>157</v>
      </c>
      <c r="B25" s="9" t="s">
        <v>158</v>
      </c>
      <c r="C25" s="41">
        <v>0</v>
      </c>
      <c r="D25" s="41"/>
      <c r="E25" s="41"/>
      <c r="F25" s="41"/>
      <c r="G25" s="41">
        <v>0</v>
      </c>
      <c r="H25" s="41">
        <v>0</v>
      </c>
    </row>
    <row r="26" spans="1:8" s="3" customFormat="1" ht="115.5" customHeight="1">
      <c r="A26" s="9" t="s">
        <v>73</v>
      </c>
      <c r="B26" s="9" t="s">
        <v>75</v>
      </c>
      <c r="C26" s="41">
        <v>13.3</v>
      </c>
      <c r="D26" s="41"/>
      <c r="E26" s="41"/>
      <c r="F26" s="41"/>
      <c r="G26" s="41">
        <v>14</v>
      </c>
      <c r="H26" s="41">
        <v>14.7</v>
      </c>
    </row>
    <row r="27" spans="1:8" s="3" customFormat="1" ht="51" customHeight="1">
      <c r="A27" s="9" t="s">
        <v>135</v>
      </c>
      <c r="B27" s="9" t="s">
        <v>57</v>
      </c>
      <c r="C27" s="41">
        <v>16.5</v>
      </c>
      <c r="D27" s="41"/>
      <c r="E27" s="41"/>
      <c r="F27" s="41"/>
      <c r="G27" s="41">
        <v>16.5</v>
      </c>
      <c r="H27" s="41">
        <v>16.5</v>
      </c>
    </row>
    <row r="28" spans="1:8" s="3" customFormat="1" ht="47.25" customHeight="1">
      <c r="A28" s="46" t="s">
        <v>34</v>
      </c>
      <c r="B28" s="52" t="s">
        <v>35</v>
      </c>
      <c r="C28" s="53">
        <f>C29</f>
        <v>1199.5</v>
      </c>
      <c r="D28" s="41"/>
      <c r="E28" s="41"/>
      <c r="F28" s="41"/>
      <c r="G28" s="53">
        <f>G29</f>
        <v>1340.8</v>
      </c>
      <c r="H28" s="53">
        <f>H29</f>
        <v>1455.8999999999999</v>
      </c>
    </row>
    <row r="29" spans="1:8" s="3" customFormat="1" ht="36" customHeight="1">
      <c r="A29" s="47" t="s">
        <v>41</v>
      </c>
      <c r="B29" s="54" t="s">
        <v>42</v>
      </c>
      <c r="C29" s="55">
        <f>+C30+C31+C32+C33</f>
        <v>1199.5</v>
      </c>
      <c r="D29" s="41"/>
      <c r="E29" s="41"/>
      <c r="F29" s="41"/>
      <c r="G29" s="55">
        <f>+G30+G31+G32+G33</f>
        <v>1340.8</v>
      </c>
      <c r="H29" s="55">
        <f>+H30+H31+H32+H33</f>
        <v>1455.8999999999999</v>
      </c>
    </row>
    <row r="30" spans="1:8" s="3" customFormat="1" ht="77.25" customHeight="1">
      <c r="A30" s="48" t="s">
        <v>43</v>
      </c>
      <c r="B30" s="56" t="s">
        <v>166</v>
      </c>
      <c r="C30" s="55">
        <v>508.6</v>
      </c>
      <c r="D30" s="41"/>
      <c r="E30" s="41"/>
      <c r="F30" s="41"/>
      <c r="G30" s="41">
        <v>568.5</v>
      </c>
      <c r="H30" s="41">
        <v>617.3</v>
      </c>
    </row>
    <row r="31" spans="1:8" s="3" customFormat="1" ht="100.5" customHeight="1">
      <c r="A31" s="48" t="s">
        <v>44</v>
      </c>
      <c r="B31" s="56" t="s">
        <v>167</v>
      </c>
      <c r="C31" s="55">
        <v>8.4</v>
      </c>
      <c r="D31" s="41"/>
      <c r="E31" s="41"/>
      <c r="F31" s="41"/>
      <c r="G31" s="41">
        <v>9.4</v>
      </c>
      <c r="H31" s="41">
        <v>10.2</v>
      </c>
    </row>
    <row r="32" spans="1:8" s="3" customFormat="1" ht="81.75" customHeight="1">
      <c r="A32" s="48" t="s">
        <v>45</v>
      </c>
      <c r="B32" s="56" t="s">
        <v>168</v>
      </c>
      <c r="C32" s="55">
        <v>648.9</v>
      </c>
      <c r="D32" s="41"/>
      <c r="E32" s="41"/>
      <c r="F32" s="41"/>
      <c r="G32" s="41">
        <v>725.4</v>
      </c>
      <c r="H32" s="41">
        <v>787.6</v>
      </c>
    </row>
    <row r="33" spans="1:8" s="3" customFormat="1" ht="81" customHeight="1">
      <c r="A33" s="48" t="s">
        <v>46</v>
      </c>
      <c r="B33" s="56" t="s">
        <v>169</v>
      </c>
      <c r="C33" s="55">
        <v>33.6</v>
      </c>
      <c r="D33" s="41"/>
      <c r="E33" s="41"/>
      <c r="F33" s="41"/>
      <c r="G33" s="41">
        <v>37.5</v>
      </c>
      <c r="H33" s="41">
        <v>40.8</v>
      </c>
    </row>
    <row r="34" spans="1:8" s="51" customFormat="1" ht="28.5" customHeight="1" hidden="1">
      <c r="A34" s="10" t="s">
        <v>159</v>
      </c>
      <c r="B34" s="15" t="s">
        <v>160</v>
      </c>
      <c r="C34" s="30">
        <f aca="true" t="shared" si="1" ref="C34:H34">C36</f>
        <v>0</v>
      </c>
      <c r="D34" s="30">
        <f t="shared" si="1"/>
        <v>0</v>
      </c>
      <c r="E34" s="30">
        <f t="shared" si="1"/>
        <v>0</v>
      </c>
      <c r="F34" s="30">
        <f t="shared" si="1"/>
        <v>0</v>
      </c>
      <c r="G34" s="30">
        <f t="shared" si="1"/>
        <v>0</v>
      </c>
      <c r="H34" s="30">
        <f t="shared" si="1"/>
        <v>0</v>
      </c>
    </row>
    <row r="35" spans="1:8" s="51" customFormat="1" ht="28.5" customHeight="1" hidden="1">
      <c r="A35" s="9" t="s">
        <v>11</v>
      </c>
      <c r="B35" s="9" t="s">
        <v>147</v>
      </c>
      <c r="C35" s="29">
        <f aca="true" t="shared" si="2" ref="C35:H35">SUM(C36)</f>
        <v>0</v>
      </c>
      <c r="D35" s="29">
        <f t="shared" si="2"/>
        <v>0</v>
      </c>
      <c r="E35" s="29">
        <f t="shared" si="2"/>
        <v>0</v>
      </c>
      <c r="F35" s="29">
        <f t="shared" si="2"/>
        <v>0</v>
      </c>
      <c r="G35" s="29">
        <f t="shared" si="2"/>
        <v>0</v>
      </c>
      <c r="H35" s="29">
        <f t="shared" si="2"/>
        <v>0</v>
      </c>
    </row>
    <row r="36" spans="1:8" s="3" customFormat="1" ht="30" customHeight="1" hidden="1">
      <c r="A36" s="9" t="s">
        <v>76</v>
      </c>
      <c r="B36" s="9" t="s">
        <v>22</v>
      </c>
      <c r="C36" s="29"/>
      <c r="D36" s="29"/>
      <c r="E36" s="29"/>
      <c r="F36" s="29"/>
      <c r="G36" s="29"/>
      <c r="H36" s="29"/>
    </row>
    <row r="37" spans="1:8" s="51" customFormat="1" ht="22.5" customHeight="1">
      <c r="A37" s="10" t="s">
        <v>0</v>
      </c>
      <c r="B37" s="10" t="s">
        <v>1</v>
      </c>
      <c r="C37" s="40">
        <f aca="true" t="shared" si="3" ref="C37:H37">C40+C38</f>
        <v>2172.8</v>
      </c>
      <c r="D37" s="40">
        <f t="shared" si="3"/>
        <v>978.4</v>
      </c>
      <c r="E37" s="40">
        <f t="shared" si="3"/>
        <v>978.4</v>
      </c>
      <c r="F37" s="40">
        <f t="shared" si="3"/>
        <v>978.4</v>
      </c>
      <c r="G37" s="40">
        <f t="shared" si="3"/>
        <v>2172.8</v>
      </c>
      <c r="H37" s="40">
        <f t="shared" si="3"/>
        <v>2172.8</v>
      </c>
    </row>
    <row r="38" spans="1:8" s="51" customFormat="1" ht="18" customHeight="1">
      <c r="A38" s="28" t="s">
        <v>12</v>
      </c>
      <c r="B38" s="10" t="s">
        <v>77</v>
      </c>
      <c r="C38" s="40">
        <f aca="true" t="shared" si="4" ref="C38:H38">C39</f>
        <v>943</v>
      </c>
      <c r="D38" s="40">
        <f t="shared" si="4"/>
        <v>0</v>
      </c>
      <c r="E38" s="40">
        <f t="shared" si="4"/>
        <v>0</v>
      </c>
      <c r="F38" s="40">
        <f t="shared" si="4"/>
        <v>0</v>
      </c>
      <c r="G38" s="40">
        <f t="shared" si="4"/>
        <v>943</v>
      </c>
      <c r="H38" s="40">
        <f t="shared" si="4"/>
        <v>943</v>
      </c>
    </row>
    <row r="39" spans="1:8" s="3" customFormat="1" ht="50.25" customHeight="1">
      <c r="A39" s="27" t="s">
        <v>79</v>
      </c>
      <c r="B39" s="9" t="s">
        <v>78</v>
      </c>
      <c r="C39" s="41">
        <v>943</v>
      </c>
      <c r="D39" s="41"/>
      <c r="E39" s="41"/>
      <c r="F39" s="41"/>
      <c r="G39" s="41">
        <v>943</v>
      </c>
      <c r="H39" s="41">
        <v>943</v>
      </c>
    </row>
    <row r="40" spans="1:8" s="3" customFormat="1" ht="15.75" customHeight="1">
      <c r="A40" s="28" t="s">
        <v>98</v>
      </c>
      <c r="B40" s="10" t="s">
        <v>99</v>
      </c>
      <c r="C40" s="30">
        <f aca="true" t="shared" si="5" ref="C40:H40">(C41+C44)</f>
        <v>1229.8</v>
      </c>
      <c r="D40" s="30">
        <f t="shared" si="5"/>
        <v>978.4</v>
      </c>
      <c r="E40" s="30">
        <f t="shared" si="5"/>
        <v>978.4</v>
      </c>
      <c r="F40" s="30">
        <f t="shared" si="5"/>
        <v>978.4</v>
      </c>
      <c r="G40" s="30">
        <f t="shared" si="5"/>
        <v>1229.8</v>
      </c>
      <c r="H40" s="30">
        <f t="shared" si="5"/>
        <v>1229.8</v>
      </c>
    </row>
    <row r="41" spans="1:8" s="3" customFormat="1" ht="51" customHeight="1">
      <c r="A41" s="28" t="s">
        <v>117</v>
      </c>
      <c r="B41" s="10" t="s">
        <v>100</v>
      </c>
      <c r="C41" s="30">
        <f aca="true" t="shared" si="6" ref="C41:H41">C43</f>
        <v>274.5</v>
      </c>
      <c r="D41" s="40">
        <f t="shared" si="6"/>
        <v>193.4</v>
      </c>
      <c r="E41" s="40">
        <f t="shared" si="6"/>
        <v>193.4</v>
      </c>
      <c r="F41" s="40">
        <f t="shared" si="6"/>
        <v>193.4</v>
      </c>
      <c r="G41" s="40">
        <f t="shared" si="6"/>
        <v>274.5</v>
      </c>
      <c r="H41" s="40">
        <f t="shared" si="6"/>
        <v>274.5</v>
      </c>
    </row>
    <row r="42" spans="1:8" s="3" customFormat="1" ht="68.25" customHeight="1" hidden="1">
      <c r="A42" s="27" t="s">
        <v>101</v>
      </c>
      <c r="B42" s="9"/>
      <c r="C42" s="29"/>
      <c r="D42" s="41"/>
      <c r="E42" s="41"/>
      <c r="F42" s="41"/>
      <c r="G42" s="41"/>
      <c r="H42" s="41"/>
    </row>
    <row r="43" spans="1:8" s="3" customFormat="1" ht="67.5" customHeight="1">
      <c r="A43" s="27" t="s">
        <v>115</v>
      </c>
      <c r="B43" s="9" t="s">
        <v>114</v>
      </c>
      <c r="C43" s="41">
        <v>274.5</v>
      </c>
      <c r="D43" s="41">
        <v>193.4</v>
      </c>
      <c r="E43" s="41">
        <v>193.4</v>
      </c>
      <c r="F43" s="41">
        <v>193.4</v>
      </c>
      <c r="G43" s="41">
        <v>274.5</v>
      </c>
      <c r="H43" s="41">
        <v>274.5</v>
      </c>
    </row>
    <row r="44" spans="1:8" s="3" customFormat="1" ht="51" customHeight="1">
      <c r="A44" s="28" t="s">
        <v>118</v>
      </c>
      <c r="B44" s="10" t="s">
        <v>102</v>
      </c>
      <c r="C44" s="40">
        <f aca="true" t="shared" si="7" ref="C44:H44">C45</f>
        <v>955.3</v>
      </c>
      <c r="D44" s="40">
        <f t="shared" si="7"/>
        <v>785</v>
      </c>
      <c r="E44" s="40">
        <f t="shared" si="7"/>
        <v>785</v>
      </c>
      <c r="F44" s="40">
        <f t="shared" si="7"/>
        <v>785</v>
      </c>
      <c r="G44" s="40">
        <f t="shared" si="7"/>
        <v>955.3</v>
      </c>
      <c r="H44" s="40">
        <f t="shared" si="7"/>
        <v>955.3</v>
      </c>
    </row>
    <row r="45" spans="1:8" s="3" customFormat="1" ht="68.25" customHeight="1">
      <c r="A45" s="27" t="s">
        <v>103</v>
      </c>
      <c r="B45" s="9" t="s">
        <v>116</v>
      </c>
      <c r="C45" s="41">
        <v>955.3</v>
      </c>
      <c r="D45" s="41">
        <v>785</v>
      </c>
      <c r="E45" s="41">
        <v>785</v>
      </c>
      <c r="F45" s="41">
        <v>785</v>
      </c>
      <c r="G45" s="41">
        <v>955.3</v>
      </c>
      <c r="H45" s="41">
        <v>955.3</v>
      </c>
    </row>
    <row r="46" spans="1:8" s="51" customFormat="1" ht="52.5" customHeight="1">
      <c r="A46" s="10" t="s">
        <v>131</v>
      </c>
      <c r="B46" s="10" t="s">
        <v>132</v>
      </c>
      <c r="C46" s="40">
        <f>C47</f>
        <v>4.1</v>
      </c>
      <c r="D46" s="40">
        <f aca="true" t="shared" si="8" ref="D46:H48">D47</f>
        <v>0</v>
      </c>
      <c r="E46" s="40">
        <f t="shared" si="8"/>
        <v>0</v>
      </c>
      <c r="F46" s="40">
        <f t="shared" si="8"/>
        <v>0</v>
      </c>
      <c r="G46" s="40">
        <f t="shared" si="8"/>
        <v>0</v>
      </c>
      <c r="H46" s="40">
        <f t="shared" si="8"/>
        <v>0</v>
      </c>
    </row>
    <row r="47" spans="1:8" s="51" customFormat="1" ht="24" customHeight="1">
      <c r="A47" s="9" t="s">
        <v>109</v>
      </c>
      <c r="B47" s="9" t="s">
        <v>133</v>
      </c>
      <c r="C47" s="41">
        <f>C48</f>
        <v>4.1</v>
      </c>
      <c r="D47" s="41">
        <f t="shared" si="8"/>
        <v>0</v>
      </c>
      <c r="E47" s="41">
        <f t="shared" si="8"/>
        <v>0</v>
      </c>
      <c r="F47" s="41">
        <f t="shared" si="8"/>
        <v>0</v>
      </c>
      <c r="G47" s="41">
        <f t="shared" si="8"/>
        <v>0</v>
      </c>
      <c r="H47" s="41">
        <f t="shared" si="8"/>
        <v>0</v>
      </c>
    </row>
    <row r="48" spans="1:8" s="51" customFormat="1" ht="42" customHeight="1">
      <c r="A48" s="9" t="s">
        <v>92</v>
      </c>
      <c r="B48" s="9" t="s">
        <v>134</v>
      </c>
      <c r="C48" s="41">
        <f>C49</f>
        <v>4.1</v>
      </c>
      <c r="D48" s="41">
        <f t="shared" si="8"/>
        <v>0</v>
      </c>
      <c r="E48" s="41">
        <f t="shared" si="8"/>
        <v>0</v>
      </c>
      <c r="F48" s="41">
        <f t="shared" si="8"/>
        <v>0</v>
      </c>
      <c r="G48" s="41">
        <f t="shared" si="8"/>
        <v>0</v>
      </c>
      <c r="H48" s="41">
        <f t="shared" si="8"/>
        <v>0</v>
      </c>
    </row>
    <row r="49" spans="1:8" s="51" customFormat="1" ht="36" customHeight="1">
      <c r="A49" s="9" t="s">
        <v>13</v>
      </c>
      <c r="B49" s="9" t="s">
        <v>58</v>
      </c>
      <c r="C49" s="41">
        <v>4.1</v>
      </c>
      <c r="D49" s="40"/>
      <c r="E49" s="40"/>
      <c r="F49" s="40"/>
      <c r="G49" s="41">
        <v>0</v>
      </c>
      <c r="H49" s="41">
        <v>0</v>
      </c>
    </row>
    <row r="50" spans="1:8" s="3" customFormat="1" ht="48" customHeight="1">
      <c r="A50" s="10" t="s">
        <v>154</v>
      </c>
      <c r="B50" s="10" t="s">
        <v>148</v>
      </c>
      <c r="C50" s="40">
        <f aca="true" t="shared" si="9" ref="C50:H50">C51+C54</f>
        <v>1595.3000000000002</v>
      </c>
      <c r="D50" s="40">
        <f t="shared" si="9"/>
        <v>0</v>
      </c>
      <c r="E50" s="40">
        <f t="shared" si="9"/>
        <v>0</v>
      </c>
      <c r="F50" s="40">
        <f t="shared" si="9"/>
        <v>0</v>
      </c>
      <c r="G50" s="40">
        <f t="shared" si="9"/>
        <v>1705.3000000000002</v>
      </c>
      <c r="H50" s="40">
        <f t="shared" si="9"/>
        <v>1801</v>
      </c>
    </row>
    <row r="51" spans="1:8" s="51" customFormat="1" ht="99.75" customHeight="1">
      <c r="A51" s="10" t="s">
        <v>2</v>
      </c>
      <c r="B51" s="23" t="s">
        <v>95</v>
      </c>
      <c r="C51" s="40">
        <f aca="true" t="shared" si="10" ref="C51:H52">C52</f>
        <v>1236.2</v>
      </c>
      <c r="D51" s="40">
        <f t="shared" si="10"/>
        <v>0</v>
      </c>
      <c r="E51" s="40">
        <f t="shared" si="10"/>
        <v>0</v>
      </c>
      <c r="F51" s="40">
        <f t="shared" si="10"/>
        <v>0</v>
      </c>
      <c r="G51" s="40">
        <f t="shared" si="10"/>
        <v>1304.2</v>
      </c>
      <c r="H51" s="40">
        <f t="shared" si="10"/>
        <v>1374.6</v>
      </c>
    </row>
    <row r="52" spans="1:8" s="3" customFormat="1" ht="64.5" customHeight="1">
      <c r="A52" s="9" t="s">
        <v>3</v>
      </c>
      <c r="B52" s="8" t="s">
        <v>112</v>
      </c>
      <c r="C52" s="41">
        <f t="shared" si="10"/>
        <v>1236.2</v>
      </c>
      <c r="D52" s="41">
        <f t="shared" si="10"/>
        <v>0</v>
      </c>
      <c r="E52" s="41">
        <f t="shared" si="10"/>
        <v>0</v>
      </c>
      <c r="F52" s="41">
        <f t="shared" si="10"/>
        <v>0</v>
      </c>
      <c r="G52" s="41">
        <f t="shared" si="10"/>
        <v>1304.2</v>
      </c>
      <c r="H52" s="41">
        <f t="shared" si="10"/>
        <v>1374.6</v>
      </c>
    </row>
    <row r="53" spans="1:8" s="3" customFormat="1" ht="84.75" customHeight="1">
      <c r="A53" s="9" t="s">
        <v>14</v>
      </c>
      <c r="B53" s="8" t="s">
        <v>90</v>
      </c>
      <c r="C53" s="41">
        <v>1236.2</v>
      </c>
      <c r="D53" s="41"/>
      <c r="E53" s="41"/>
      <c r="F53" s="41"/>
      <c r="G53" s="41">
        <v>1304.2</v>
      </c>
      <c r="H53" s="41">
        <v>1374.6</v>
      </c>
    </row>
    <row r="54" spans="1:8" s="51" customFormat="1" ht="96.75" customHeight="1">
      <c r="A54" s="10" t="s">
        <v>106</v>
      </c>
      <c r="B54" s="10" t="s">
        <v>15</v>
      </c>
      <c r="C54" s="40">
        <f aca="true" t="shared" si="11" ref="C54:H54">C55+C57</f>
        <v>359.1</v>
      </c>
      <c r="D54" s="40">
        <f t="shared" si="11"/>
        <v>0</v>
      </c>
      <c r="E54" s="40">
        <f t="shared" si="11"/>
        <v>0</v>
      </c>
      <c r="F54" s="40">
        <f t="shared" si="11"/>
        <v>0</v>
      </c>
      <c r="G54" s="40">
        <f t="shared" si="11"/>
        <v>401.1</v>
      </c>
      <c r="H54" s="40">
        <f t="shared" si="11"/>
        <v>426.4</v>
      </c>
    </row>
    <row r="55" spans="1:8" s="51" customFormat="1" ht="50.25" customHeight="1">
      <c r="A55" s="9" t="s">
        <v>126</v>
      </c>
      <c r="B55" s="22" t="s">
        <v>125</v>
      </c>
      <c r="C55" s="41">
        <f aca="true" t="shared" si="12" ref="C55:H55">C56</f>
        <v>9</v>
      </c>
      <c r="D55" s="41">
        <f t="shared" si="12"/>
        <v>0</v>
      </c>
      <c r="E55" s="41">
        <f t="shared" si="12"/>
        <v>0</v>
      </c>
      <c r="F55" s="41">
        <f t="shared" si="12"/>
        <v>0</v>
      </c>
      <c r="G55" s="41">
        <f t="shared" si="12"/>
        <v>10</v>
      </c>
      <c r="H55" s="41">
        <f t="shared" si="12"/>
        <v>11</v>
      </c>
    </row>
    <row r="56" spans="1:8" s="51" customFormat="1" ht="48.75" customHeight="1">
      <c r="A56" s="9" t="s">
        <v>137</v>
      </c>
      <c r="B56" s="22" t="s">
        <v>130</v>
      </c>
      <c r="C56" s="41">
        <v>9</v>
      </c>
      <c r="D56" s="40"/>
      <c r="E56" s="40"/>
      <c r="F56" s="40"/>
      <c r="G56" s="41">
        <v>10</v>
      </c>
      <c r="H56" s="41">
        <v>11</v>
      </c>
    </row>
    <row r="57" spans="1:8" s="3" customFormat="1" ht="96.75" customHeight="1">
      <c r="A57" s="9" t="s">
        <v>119</v>
      </c>
      <c r="B57" s="9" t="s">
        <v>91</v>
      </c>
      <c r="C57" s="41">
        <f aca="true" t="shared" si="13" ref="C57:H57">C58</f>
        <v>350.1</v>
      </c>
      <c r="D57" s="41">
        <f t="shared" si="13"/>
        <v>0</v>
      </c>
      <c r="E57" s="41">
        <f t="shared" si="13"/>
        <v>0</v>
      </c>
      <c r="F57" s="41">
        <f t="shared" si="13"/>
        <v>0</v>
      </c>
      <c r="G57" s="41">
        <f t="shared" si="13"/>
        <v>391.1</v>
      </c>
      <c r="H57" s="41">
        <f t="shared" si="13"/>
        <v>415.4</v>
      </c>
    </row>
    <row r="58" spans="1:8" s="3" customFormat="1" ht="82.5" customHeight="1">
      <c r="A58" s="9" t="s">
        <v>108</v>
      </c>
      <c r="B58" s="9" t="s">
        <v>16</v>
      </c>
      <c r="C58" s="41">
        <v>350.1</v>
      </c>
      <c r="D58" s="41"/>
      <c r="E58" s="41"/>
      <c r="F58" s="41"/>
      <c r="G58" s="41">
        <v>391.1</v>
      </c>
      <c r="H58" s="41">
        <v>415.4</v>
      </c>
    </row>
    <row r="59" spans="1:8" s="51" customFormat="1" ht="32.25" customHeight="1" hidden="1">
      <c r="A59" s="10" t="s">
        <v>80</v>
      </c>
      <c r="B59" s="10" t="s">
        <v>96</v>
      </c>
      <c r="C59" s="40">
        <f aca="true" t="shared" si="14" ref="C59:H61">C60</f>
        <v>0</v>
      </c>
      <c r="D59" s="40">
        <f t="shared" si="14"/>
        <v>24</v>
      </c>
      <c r="E59" s="40">
        <f t="shared" si="14"/>
        <v>25</v>
      </c>
      <c r="F59" s="40">
        <f t="shared" si="14"/>
        <v>26</v>
      </c>
      <c r="G59" s="40">
        <f t="shared" si="14"/>
        <v>0</v>
      </c>
      <c r="H59" s="40">
        <f t="shared" si="14"/>
        <v>0</v>
      </c>
    </row>
    <row r="60" spans="1:8" s="3" customFormat="1" ht="20.25" customHeight="1" hidden="1">
      <c r="A60" s="9" t="s">
        <v>25</v>
      </c>
      <c r="B60" s="9" t="s">
        <v>59</v>
      </c>
      <c r="C60" s="41">
        <f t="shared" si="14"/>
        <v>0</v>
      </c>
      <c r="D60" s="41">
        <f t="shared" si="14"/>
        <v>24</v>
      </c>
      <c r="E60" s="41">
        <f t="shared" si="14"/>
        <v>25</v>
      </c>
      <c r="F60" s="41">
        <f t="shared" si="14"/>
        <v>26</v>
      </c>
      <c r="G60" s="41">
        <f t="shared" si="14"/>
        <v>0</v>
      </c>
      <c r="H60" s="41">
        <f t="shared" si="14"/>
        <v>0</v>
      </c>
    </row>
    <row r="61" spans="1:8" s="3" customFormat="1" ht="26.25" customHeight="1" hidden="1">
      <c r="A61" s="9" t="s">
        <v>61</v>
      </c>
      <c r="B61" s="9" t="s">
        <v>60</v>
      </c>
      <c r="C61" s="41">
        <f t="shared" si="14"/>
        <v>0</v>
      </c>
      <c r="D61" s="41">
        <f t="shared" si="14"/>
        <v>24</v>
      </c>
      <c r="E61" s="41">
        <f t="shared" si="14"/>
        <v>25</v>
      </c>
      <c r="F61" s="41">
        <f t="shared" si="14"/>
        <v>26</v>
      </c>
      <c r="G61" s="41">
        <f t="shared" si="14"/>
        <v>0</v>
      </c>
      <c r="H61" s="41">
        <f t="shared" si="14"/>
        <v>0</v>
      </c>
    </row>
    <row r="62" spans="1:8" s="3" customFormat="1" ht="19.5" customHeight="1" hidden="1">
      <c r="A62" s="9" t="s">
        <v>63</v>
      </c>
      <c r="B62" s="9" t="s">
        <v>62</v>
      </c>
      <c r="C62" s="41">
        <v>0</v>
      </c>
      <c r="D62" s="41">
        <v>24</v>
      </c>
      <c r="E62" s="41">
        <v>25</v>
      </c>
      <c r="F62" s="41">
        <v>26</v>
      </c>
      <c r="G62" s="41">
        <v>0</v>
      </c>
      <c r="H62" s="41">
        <v>0</v>
      </c>
    </row>
    <row r="63" spans="1:8" s="51" customFormat="1" ht="36.75" customHeight="1">
      <c r="A63" s="10" t="s">
        <v>107</v>
      </c>
      <c r="B63" s="10" t="s">
        <v>17</v>
      </c>
      <c r="C63" s="40">
        <f aca="true" t="shared" si="15" ref="C63:H63">C64+C67</f>
        <v>120</v>
      </c>
      <c r="D63" s="40" t="e">
        <f t="shared" si="15"/>
        <v>#REF!</v>
      </c>
      <c r="E63" s="40" t="e">
        <f t="shared" si="15"/>
        <v>#REF!</v>
      </c>
      <c r="F63" s="40" t="e">
        <f t="shared" si="15"/>
        <v>#REF!</v>
      </c>
      <c r="G63" s="40">
        <f t="shared" si="15"/>
        <v>0</v>
      </c>
      <c r="H63" s="40">
        <f t="shared" si="15"/>
        <v>0</v>
      </c>
    </row>
    <row r="64" spans="1:8" s="51" customFormat="1" ht="98.25" customHeight="1">
      <c r="A64" s="9" t="s">
        <v>127</v>
      </c>
      <c r="B64" s="22" t="s">
        <v>110</v>
      </c>
      <c r="C64" s="41">
        <f aca="true" t="shared" si="16" ref="C64:H65">C65</f>
        <v>120</v>
      </c>
      <c r="D64" s="41">
        <f t="shared" si="16"/>
        <v>0</v>
      </c>
      <c r="E64" s="41">
        <f t="shared" si="16"/>
        <v>0</v>
      </c>
      <c r="F64" s="41">
        <f t="shared" si="16"/>
        <v>0</v>
      </c>
      <c r="G64" s="41">
        <f t="shared" si="16"/>
        <v>0</v>
      </c>
      <c r="H64" s="41">
        <f t="shared" si="16"/>
        <v>0</v>
      </c>
    </row>
    <row r="65" spans="1:8" s="51" customFormat="1" ht="98.25" customHeight="1">
      <c r="A65" s="9" t="s">
        <v>94</v>
      </c>
      <c r="B65" s="22" t="s">
        <v>93</v>
      </c>
      <c r="C65" s="41">
        <f t="shared" si="16"/>
        <v>120</v>
      </c>
      <c r="D65" s="41">
        <f t="shared" si="16"/>
        <v>0</v>
      </c>
      <c r="E65" s="41">
        <f t="shared" si="16"/>
        <v>0</v>
      </c>
      <c r="F65" s="41">
        <f t="shared" si="16"/>
        <v>0</v>
      </c>
      <c r="G65" s="41">
        <f t="shared" si="16"/>
        <v>0</v>
      </c>
      <c r="H65" s="41">
        <f t="shared" si="16"/>
        <v>0</v>
      </c>
    </row>
    <row r="66" spans="1:8" s="51" customFormat="1" ht="98.25" customHeight="1">
      <c r="A66" s="9" t="s">
        <v>18</v>
      </c>
      <c r="B66" s="22" t="s">
        <v>111</v>
      </c>
      <c r="C66" s="41">
        <v>120</v>
      </c>
      <c r="D66" s="40"/>
      <c r="E66" s="40"/>
      <c r="F66" s="40"/>
      <c r="G66" s="41">
        <v>0</v>
      </c>
      <c r="H66" s="41">
        <v>0</v>
      </c>
    </row>
    <row r="67" spans="1:8" s="51" customFormat="1" ht="66.75" customHeight="1">
      <c r="A67" s="9" t="s">
        <v>89</v>
      </c>
      <c r="B67" s="9" t="s">
        <v>19</v>
      </c>
      <c r="C67" s="41">
        <f aca="true" t="shared" si="17" ref="C67:H68">C68</f>
        <v>0</v>
      </c>
      <c r="D67" s="41" t="e">
        <f t="shared" si="17"/>
        <v>#REF!</v>
      </c>
      <c r="E67" s="41" t="e">
        <f t="shared" si="17"/>
        <v>#REF!</v>
      </c>
      <c r="F67" s="41" t="e">
        <f t="shared" si="17"/>
        <v>#REF!</v>
      </c>
      <c r="G67" s="41">
        <f t="shared" si="17"/>
        <v>0</v>
      </c>
      <c r="H67" s="41">
        <f t="shared" si="17"/>
        <v>0</v>
      </c>
    </row>
    <row r="68" spans="1:8" s="51" customFormat="1" ht="33.75" customHeight="1">
      <c r="A68" s="9" t="s">
        <v>88</v>
      </c>
      <c r="B68" s="9" t="s">
        <v>20</v>
      </c>
      <c r="C68" s="41">
        <f t="shared" si="17"/>
        <v>0</v>
      </c>
      <c r="D68" s="41" t="e">
        <f t="shared" si="17"/>
        <v>#REF!</v>
      </c>
      <c r="E68" s="41" t="e">
        <f t="shared" si="17"/>
        <v>#REF!</v>
      </c>
      <c r="F68" s="41" t="e">
        <f t="shared" si="17"/>
        <v>#REF!</v>
      </c>
      <c r="G68" s="41">
        <f t="shared" si="17"/>
        <v>0</v>
      </c>
      <c r="H68" s="41">
        <f t="shared" si="17"/>
        <v>0</v>
      </c>
    </row>
    <row r="69" spans="1:8" s="51" customFormat="1" ht="52.5" customHeight="1">
      <c r="A69" s="9" t="s">
        <v>21</v>
      </c>
      <c r="B69" s="9" t="s">
        <v>139</v>
      </c>
      <c r="C69" s="41">
        <v>0</v>
      </c>
      <c r="D69" s="41" t="e">
        <f>SUM(#REF!)</f>
        <v>#REF!</v>
      </c>
      <c r="E69" s="41" t="e">
        <f>SUM(#REF!)</f>
        <v>#REF!</v>
      </c>
      <c r="F69" s="41" t="e">
        <f>SUM(#REF!)</f>
        <v>#REF!</v>
      </c>
      <c r="G69" s="41">
        <v>0</v>
      </c>
      <c r="H69" s="41">
        <v>0</v>
      </c>
    </row>
    <row r="70" spans="1:8" s="51" customFormat="1" ht="30" customHeight="1">
      <c r="A70" s="10" t="s">
        <v>128</v>
      </c>
      <c r="B70" s="28" t="s">
        <v>129</v>
      </c>
      <c r="C70" s="40">
        <f>C75+C74+C71</f>
        <v>30</v>
      </c>
      <c r="D70" s="40">
        <f>D76+D74</f>
        <v>0</v>
      </c>
      <c r="E70" s="40">
        <f>E76+E74</f>
        <v>0</v>
      </c>
      <c r="F70" s="40">
        <f>F76+F74</f>
        <v>0</v>
      </c>
      <c r="G70" s="40">
        <f>G76+G74</f>
        <v>33</v>
      </c>
      <c r="H70" s="40">
        <f>H76+H74</f>
        <v>36</v>
      </c>
    </row>
    <row r="71" spans="1:8" s="51" customFormat="1" ht="35.25" customHeight="1" hidden="1">
      <c r="A71" s="9" t="s">
        <v>65</v>
      </c>
      <c r="B71" s="9" t="s">
        <v>64</v>
      </c>
      <c r="C71" s="41">
        <f>C72</f>
        <v>0</v>
      </c>
      <c r="D71" s="41" t="e">
        <f aca="true" t="shared" si="18" ref="D71:H72">D72</f>
        <v>#REF!</v>
      </c>
      <c r="E71" s="41" t="e">
        <f t="shared" si="18"/>
        <v>#REF!</v>
      </c>
      <c r="F71" s="41" t="e">
        <f t="shared" si="18"/>
        <v>#REF!</v>
      </c>
      <c r="G71" s="41">
        <f t="shared" si="18"/>
        <v>0</v>
      </c>
      <c r="H71" s="41">
        <f t="shared" si="18"/>
        <v>0</v>
      </c>
    </row>
    <row r="72" spans="1:8" s="3" customFormat="1" ht="49.5" customHeight="1" hidden="1">
      <c r="A72" s="9" t="s">
        <v>67</v>
      </c>
      <c r="B72" s="9" t="s">
        <v>66</v>
      </c>
      <c r="C72" s="41">
        <f>C73</f>
        <v>0</v>
      </c>
      <c r="D72" s="41" t="e">
        <f>#REF!</f>
        <v>#REF!</v>
      </c>
      <c r="E72" s="41" t="e">
        <f>#REF!</f>
        <v>#REF!</v>
      </c>
      <c r="F72" s="41" t="e">
        <f>#REF!</f>
        <v>#REF!</v>
      </c>
      <c r="G72" s="41">
        <f t="shared" si="18"/>
        <v>0</v>
      </c>
      <c r="H72" s="41">
        <f t="shared" si="18"/>
        <v>0</v>
      </c>
    </row>
    <row r="73" spans="1:8" s="3" customFormat="1" ht="61.5" customHeight="1" hidden="1">
      <c r="A73" s="9" t="s">
        <v>69</v>
      </c>
      <c r="B73" s="9" t="s">
        <v>68</v>
      </c>
      <c r="C73" s="41">
        <v>0</v>
      </c>
      <c r="D73" s="41"/>
      <c r="E73" s="41"/>
      <c r="F73" s="41"/>
      <c r="G73" s="41">
        <v>0</v>
      </c>
      <c r="H73" s="41">
        <v>0</v>
      </c>
    </row>
    <row r="74" spans="1:8" s="3" customFormat="1" ht="66.75" customHeight="1" hidden="1">
      <c r="A74" s="9" t="s">
        <v>28</v>
      </c>
      <c r="B74" s="27" t="s">
        <v>29</v>
      </c>
      <c r="C74" s="41">
        <v>0</v>
      </c>
      <c r="D74" s="41"/>
      <c r="E74" s="41"/>
      <c r="F74" s="41"/>
      <c r="G74" s="41">
        <v>0</v>
      </c>
      <c r="H74" s="41">
        <v>0</v>
      </c>
    </row>
    <row r="75" spans="1:8" s="3" customFormat="1" ht="39.75" customHeight="1">
      <c r="A75" s="7" t="s">
        <v>53</v>
      </c>
      <c r="B75" s="9" t="s">
        <v>54</v>
      </c>
      <c r="C75" s="41">
        <f>C76</f>
        <v>30</v>
      </c>
      <c r="D75" s="41"/>
      <c r="E75" s="41"/>
      <c r="F75" s="41"/>
      <c r="G75" s="41">
        <f>G76</f>
        <v>33</v>
      </c>
      <c r="H75" s="41">
        <f>H76</f>
        <v>36</v>
      </c>
    </row>
    <row r="76" spans="1:8" s="3" customFormat="1" ht="47.25" customHeight="1">
      <c r="A76" s="50" t="s">
        <v>55</v>
      </c>
      <c r="B76" s="37" t="s">
        <v>31</v>
      </c>
      <c r="C76" s="41">
        <v>30</v>
      </c>
      <c r="D76" s="41"/>
      <c r="E76" s="41"/>
      <c r="F76" s="41"/>
      <c r="G76" s="41">
        <v>33</v>
      </c>
      <c r="H76" s="41">
        <v>36</v>
      </c>
    </row>
    <row r="77" spans="1:8" s="3" customFormat="1" ht="23.25" customHeight="1">
      <c r="A77" s="10" t="s">
        <v>8</v>
      </c>
      <c r="B77" s="10" t="s">
        <v>4</v>
      </c>
      <c r="C77" s="40">
        <f aca="true" t="shared" si="19" ref="C77:H77">SUM(C78+C94)</f>
        <v>15183.4</v>
      </c>
      <c r="D77" s="40" t="e">
        <f t="shared" si="19"/>
        <v>#REF!</v>
      </c>
      <c r="E77" s="40" t="e">
        <f t="shared" si="19"/>
        <v>#REF!</v>
      </c>
      <c r="F77" s="40" t="e">
        <f t="shared" si="19"/>
        <v>#REF!</v>
      </c>
      <c r="G77" s="40">
        <f t="shared" si="19"/>
        <v>2202.4</v>
      </c>
      <c r="H77" s="40">
        <f t="shared" si="19"/>
        <v>13656.4</v>
      </c>
    </row>
    <row r="78" spans="1:8" s="3" customFormat="1" ht="49.5" customHeight="1">
      <c r="A78" s="10" t="s">
        <v>143</v>
      </c>
      <c r="B78" s="10" t="s">
        <v>5</v>
      </c>
      <c r="C78" s="40">
        <f aca="true" t="shared" si="20" ref="C78:H78">C82+C91+C79</f>
        <v>15183.4</v>
      </c>
      <c r="D78" s="40" t="e">
        <f t="shared" si="20"/>
        <v>#REF!</v>
      </c>
      <c r="E78" s="40" t="e">
        <f t="shared" si="20"/>
        <v>#REF!</v>
      </c>
      <c r="F78" s="40" t="e">
        <f t="shared" si="20"/>
        <v>#REF!</v>
      </c>
      <c r="G78" s="40">
        <f t="shared" si="20"/>
        <v>2202.4</v>
      </c>
      <c r="H78" s="40">
        <f t="shared" si="20"/>
        <v>13656.4</v>
      </c>
    </row>
    <row r="79" spans="1:8" s="3" customFormat="1" ht="32.25" customHeight="1">
      <c r="A79" s="10" t="s">
        <v>7</v>
      </c>
      <c r="B79" s="24" t="s">
        <v>23</v>
      </c>
      <c r="C79" s="40">
        <f>C80</f>
        <v>1929</v>
      </c>
      <c r="D79" s="40"/>
      <c r="E79" s="40"/>
      <c r="F79" s="40"/>
      <c r="G79" s="40">
        <f>G80</f>
        <v>2167</v>
      </c>
      <c r="H79" s="40">
        <f>H80</f>
        <v>2167</v>
      </c>
    </row>
    <row r="80" spans="1:8" s="3" customFormat="1" ht="34.5" customHeight="1">
      <c r="A80" s="9" t="s">
        <v>24</v>
      </c>
      <c r="B80" s="22" t="s">
        <v>70</v>
      </c>
      <c r="C80" s="41">
        <f>C81</f>
        <v>1929</v>
      </c>
      <c r="D80" s="41"/>
      <c r="E80" s="41"/>
      <c r="F80" s="41"/>
      <c r="G80" s="41">
        <f>G81</f>
        <v>2167</v>
      </c>
      <c r="H80" s="41">
        <f>H81</f>
        <v>2167</v>
      </c>
    </row>
    <row r="81" spans="1:8" s="3" customFormat="1" ht="33.75" customHeight="1">
      <c r="A81" s="9" t="s">
        <v>71</v>
      </c>
      <c r="B81" s="22" t="s">
        <v>72</v>
      </c>
      <c r="C81" s="41">
        <v>1929</v>
      </c>
      <c r="D81" s="41"/>
      <c r="E81" s="41"/>
      <c r="F81" s="41"/>
      <c r="G81" s="41">
        <v>2167</v>
      </c>
      <c r="H81" s="41">
        <v>2167</v>
      </c>
    </row>
    <row r="82" spans="1:8" s="3" customFormat="1" ht="36" customHeight="1">
      <c r="A82" s="17" t="s">
        <v>6</v>
      </c>
      <c r="B82" s="20" t="s">
        <v>81</v>
      </c>
      <c r="C82" s="40">
        <f>C83+C86+C89</f>
        <v>13249</v>
      </c>
      <c r="D82" s="43" t="e">
        <f>#REF!</f>
        <v>#REF!</v>
      </c>
      <c r="E82" s="43" t="e">
        <f>#REF!</f>
        <v>#REF!</v>
      </c>
      <c r="F82" s="43" t="e">
        <f>#REF!</f>
        <v>#REF!</v>
      </c>
      <c r="G82" s="40">
        <f>G83+G86+G89</f>
        <v>30</v>
      </c>
      <c r="H82" s="40">
        <f>H83+H86+H89</f>
        <v>11484</v>
      </c>
    </row>
    <row r="83" spans="1:8" s="3" customFormat="1" ht="98.25" customHeight="1">
      <c r="A83" s="49" t="s">
        <v>47</v>
      </c>
      <c r="B83" s="54" t="s">
        <v>9</v>
      </c>
      <c r="C83" s="55">
        <f>C84</f>
        <v>9056.44</v>
      </c>
      <c r="D83" s="42"/>
      <c r="E83" s="42"/>
      <c r="F83" s="42"/>
      <c r="G83" s="55">
        <f>G84</f>
        <v>0</v>
      </c>
      <c r="H83" s="55">
        <f>H84</f>
        <v>9249.74</v>
      </c>
    </row>
    <row r="84" spans="1:8" s="3" customFormat="1" ht="99" customHeight="1">
      <c r="A84" s="47" t="s">
        <v>49</v>
      </c>
      <c r="B84" s="54" t="s">
        <v>162</v>
      </c>
      <c r="C84" s="55">
        <f>C85</f>
        <v>9056.44</v>
      </c>
      <c r="D84" s="42"/>
      <c r="E84" s="42"/>
      <c r="F84" s="42"/>
      <c r="G84" s="55">
        <f>G85</f>
        <v>0</v>
      </c>
      <c r="H84" s="55">
        <f>H85</f>
        <v>9249.74</v>
      </c>
    </row>
    <row r="85" spans="1:8" s="3" customFormat="1" ht="84.75" customHeight="1">
      <c r="A85" s="47" t="s">
        <v>50</v>
      </c>
      <c r="B85" s="54" t="s">
        <v>161</v>
      </c>
      <c r="C85" s="55">
        <v>9056.44</v>
      </c>
      <c r="D85" s="42"/>
      <c r="E85" s="42"/>
      <c r="F85" s="42"/>
      <c r="G85" s="55">
        <v>0</v>
      </c>
      <c r="H85" s="55">
        <v>9249.74</v>
      </c>
    </row>
    <row r="86" spans="1:8" s="3" customFormat="1" ht="80.25" customHeight="1">
      <c r="A86" s="49" t="s">
        <v>48</v>
      </c>
      <c r="B86" s="54" t="s">
        <v>10</v>
      </c>
      <c r="C86" s="55">
        <f>C87</f>
        <v>2187.56</v>
      </c>
      <c r="D86" s="42"/>
      <c r="E86" s="42"/>
      <c r="F86" s="42"/>
      <c r="G86" s="55">
        <f>G87</f>
        <v>0</v>
      </c>
      <c r="H86" s="55">
        <f>H87</f>
        <v>2234.26</v>
      </c>
    </row>
    <row r="87" spans="1:8" s="3" customFormat="1" ht="80.25" customHeight="1">
      <c r="A87" s="47" t="s">
        <v>51</v>
      </c>
      <c r="B87" s="54" t="s">
        <v>163</v>
      </c>
      <c r="C87" s="55">
        <f>C88</f>
        <v>2187.56</v>
      </c>
      <c r="D87" s="42"/>
      <c r="E87" s="42"/>
      <c r="F87" s="42"/>
      <c r="G87" s="55">
        <f>G88</f>
        <v>0</v>
      </c>
      <c r="H87" s="55">
        <f>H88</f>
        <v>2234.26</v>
      </c>
    </row>
    <row r="88" spans="1:8" s="3" customFormat="1" ht="48" customHeight="1">
      <c r="A88" s="47" t="s">
        <v>52</v>
      </c>
      <c r="B88" s="54" t="s">
        <v>164</v>
      </c>
      <c r="C88" s="55">
        <v>2187.56</v>
      </c>
      <c r="D88" s="42"/>
      <c r="E88" s="42"/>
      <c r="F88" s="42"/>
      <c r="G88" s="55">
        <v>0</v>
      </c>
      <c r="H88" s="55">
        <v>2234.26</v>
      </c>
    </row>
    <row r="89" spans="1:8" s="3" customFormat="1" ht="24" customHeight="1">
      <c r="A89" s="17" t="s">
        <v>122</v>
      </c>
      <c r="B89" s="16" t="s">
        <v>124</v>
      </c>
      <c r="C89" s="41">
        <f aca="true" t="shared" si="21" ref="C89:H89">C90</f>
        <v>2005</v>
      </c>
      <c r="D89" s="41">
        <f t="shared" si="21"/>
        <v>0</v>
      </c>
      <c r="E89" s="41">
        <f t="shared" si="21"/>
        <v>0</v>
      </c>
      <c r="F89" s="41">
        <f t="shared" si="21"/>
        <v>0</v>
      </c>
      <c r="G89" s="41">
        <f t="shared" si="21"/>
        <v>30</v>
      </c>
      <c r="H89" s="41">
        <f t="shared" si="21"/>
        <v>0</v>
      </c>
    </row>
    <row r="90" spans="1:8" s="3" customFormat="1" ht="24" customHeight="1">
      <c r="A90" s="12" t="s">
        <v>123</v>
      </c>
      <c r="B90" s="16" t="s">
        <v>121</v>
      </c>
      <c r="C90" s="41">
        <v>2005</v>
      </c>
      <c r="D90" s="41"/>
      <c r="E90" s="41"/>
      <c r="F90" s="41"/>
      <c r="G90" s="41">
        <v>30</v>
      </c>
      <c r="H90" s="41">
        <v>0</v>
      </c>
    </row>
    <row r="91" spans="1:8" s="3" customFormat="1" ht="35.25" customHeight="1">
      <c r="A91" s="17" t="s">
        <v>82</v>
      </c>
      <c r="B91" s="18" t="s">
        <v>140</v>
      </c>
      <c r="C91" s="40">
        <f aca="true" t="shared" si="22" ref="C91:H92">C92</f>
        <v>5.4</v>
      </c>
      <c r="D91" s="40">
        <f t="shared" si="22"/>
        <v>0</v>
      </c>
      <c r="E91" s="40">
        <f t="shared" si="22"/>
        <v>0</v>
      </c>
      <c r="F91" s="40">
        <f t="shared" si="22"/>
        <v>0</v>
      </c>
      <c r="G91" s="40">
        <f t="shared" si="22"/>
        <v>5.4</v>
      </c>
      <c r="H91" s="40">
        <f t="shared" si="22"/>
        <v>5.4</v>
      </c>
    </row>
    <row r="92" spans="1:8" s="3" customFormat="1" ht="46.5" customHeight="1">
      <c r="A92" s="12" t="s">
        <v>120</v>
      </c>
      <c r="B92" s="16" t="s">
        <v>141</v>
      </c>
      <c r="C92" s="41">
        <f t="shared" si="22"/>
        <v>5.4</v>
      </c>
      <c r="D92" s="41">
        <f t="shared" si="22"/>
        <v>0</v>
      </c>
      <c r="E92" s="41">
        <f t="shared" si="22"/>
        <v>0</v>
      </c>
      <c r="F92" s="41">
        <f t="shared" si="22"/>
        <v>0</v>
      </c>
      <c r="G92" s="41">
        <f t="shared" si="22"/>
        <v>5.4</v>
      </c>
      <c r="H92" s="41">
        <f t="shared" si="22"/>
        <v>5.4</v>
      </c>
    </row>
    <row r="93" spans="1:8" s="3" customFormat="1" ht="31.5" customHeight="1">
      <c r="A93" s="12" t="s">
        <v>113</v>
      </c>
      <c r="B93" s="16" t="s">
        <v>142</v>
      </c>
      <c r="C93" s="41">
        <v>5.4</v>
      </c>
      <c r="D93" s="41"/>
      <c r="E93" s="41"/>
      <c r="F93" s="41"/>
      <c r="G93" s="41">
        <v>5.4</v>
      </c>
      <c r="H93" s="41">
        <v>5.4</v>
      </c>
    </row>
    <row r="94" spans="1:8" ht="33.75" customHeight="1" hidden="1">
      <c r="A94" s="17" t="s">
        <v>104</v>
      </c>
      <c r="B94" s="18" t="s">
        <v>105</v>
      </c>
      <c r="C94" s="40">
        <f>C95</f>
        <v>0</v>
      </c>
      <c r="D94" s="40"/>
      <c r="E94" s="40"/>
      <c r="F94" s="40"/>
      <c r="G94" s="40">
        <f>G95</f>
        <v>0</v>
      </c>
      <c r="H94" s="40">
        <f>H95</f>
        <v>0</v>
      </c>
    </row>
    <row r="95" spans="1:8" ht="76.5" customHeight="1" hidden="1">
      <c r="A95" s="12" t="s">
        <v>26</v>
      </c>
      <c r="B95" s="13" t="s">
        <v>27</v>
      </c>
      <c r="C95" s="41"/>
      <c r="D95" s="41"/>
      <c r="E95" s="41"/>
      <c r="F95" s="41"/>
      <c r="G95" s="41">
        <v>0</v>
      </c>
      <c r="H95" s="41">
        <v>0</v>
      </c>
    </row>
    <row r="96" spans="1:8" ht="38.25" customHeight="1">
      <c r="A96" s="14"/>
      <c r="B96" s="10" t="s">
        <v>146</v>
      </c>
      <c r="C96" s="30">
        <f aca="true" t="shared" si="23" ref="C96:H96">C21+C77</f>
        <v>24556</v>
      </c>
      <c r="D96" s="40" t="e">
        <f t="shared" si="23"/>
        <v>#REF!</v>
      </c>
      <c r="E96" s="40" t="e">
        <f t="shared" si="23"/>
        <v>#REF!</v>
      </c>
      <c r="F96" s="40" t="e">
        <f t="shared" si="23"/>
        <v>#REF!</v>
      </c>
      <c r="G96" s="40">
        <f t="shared" si="23"/>
        <v>11938.1</v>
      </c>
      <c r="H96" s="40">
        <f t="shared" si="23"/>
        <v>23847.1</v>
      </c>
    </row>
    <row r="97" s="11" customFormat="1" ht="32.25" customHeight="1"/>
  </sheetData>
  <sheetProtection/>
  <mergeCells count="14">
    <mergeCell ref="A18:A20"/>
    <mergeCell ref="B18:B20"/>
    <mergeCell ref="C18:H18"/>
    <mergeCell ref="C19:C20"/>
    <mergeCell ref="G19:G20"/>
    <mergeCell ref="H19:H20"/>
    <mergeCell ref="A8:C8"/>
    <mergeCell ref="A9:C9"/>
    <mergeCell ref="A11:C11"/>
    <mergeCell ref="A12:H12"/>
    <mergeCell ref="A13:H13"/>
    <mergeCell ref="A14:H14"/>
    <mergeCell ref="A15:H15"/>
    <mergeCell ref="A16:B16"/>
  </mergeCells>
  <printOptions/>
  <pageMargins left="0.75" right="0.75" top="1" bottom="1" header="0.5" footer="0.5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User</cp:lastModifiedBy>
  <cp:lastPrinted>2013-12-19T10:18:27Z</cp:lastPrinted>
  <dcterms:created xsi:type="dcterms:W3CDTF">2003-09-23T05:31:40Z</dcterms:created>
  <dcterms:modified xsi:type="dcterms:W3CDTF">2013-12-19T10:20:24Z</dcterms:modified>
  <cp:category/>
  <cp:version/>
  <cp:contentType/>
  <cp:contentStatus/>
</cp:coreProperties>
</file>