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1"/>
  </bookViews>
  <sheets>
    <sheet name="прил 3" sheetId="1" r:id="rId1"/>
    <sheet name="прил 4" sheetId="2" r:id="rId2"/>
  </sheets>
  <definedNames>
    <definedName name="_xlnm.Print_Area" localSheetId="0">'прил 3'!$A$1:$K$138</definedName>
  </definedNames>
  <calcPr fullCalcOnLoad="1"/>
</workbook>
</file>

<file path=xl/sharedStrings.xml><?xml version="1.0" encoding="utf-8"?>
<sst xmlns="http://schemas.openxmlformats.org/spreadsheetml/2006/main" count="1286" uniqueCount="175">
  <si>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</si>
  <si>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</si>
  <si>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</si>
  <si>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</si>
  <si>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</si>
  <si>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</si>
  <si>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</si>
  <si>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</si>
  <si>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</si>
  <si>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</si>
  <si>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</si>
  <si>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</si>
  <si>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</si>
  <si>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</si>
  <si>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</si>
  <si>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</si>
  <si>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</si>
  <si>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</si>
  <si>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</si>
  <si>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</si>
  <si>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</si>
  <si>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</si>
  <si>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</si>
  <si>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</si>
  <si>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</si>
  <si>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</si>
  <si>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</si>
  <si>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</si>
  <si>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</si>
  <si>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</si>
  <si>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</si>
  <si>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</si>
  <si>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</si>
  <si>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</si>
  <si>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</si>
  <si>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</si>
  <si>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</si>
  <si>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</si>
  <si>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</si>
  <si>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</si>
  <si>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</si>
  <si>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</si>
  <si>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</si>
  <si>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</si>
  <si>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</si>
  <si>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</si>
  <si>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</si>
  <si>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Бюджетные инвестиции</t>
  </si>
  <si>
    <t>003</t>
  </si>
  <si>
    <t>6000000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</si>
  <si>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</si>
  <si>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</si>
  <si>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</si>
  <si>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</si>
  <si>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</si>
  <si>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</si>
  <si>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</si>
  <si>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</si>
  <si>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</si>
  <si>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</si>
  <si>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</si>
  <si>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</si>
  <si>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</si>
  <si>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</si>
  <si>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</si>
  <si>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</si>
  <si>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</si>
  <si>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</si>
  <si>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005</t>
  </si>
  <si>
    <t>"О бюджете муниципального образования</t>
  </si>
  <si>
    <t>7950600</t>
  </si>
  <si>
    <t>7951900</t>
  </si>
  <si>
    <t>7952000</t>
  </si>
  <si>
    <t>7951700</t>
  </si>
  <si>
    <t>7952100</t>
  </si>
  <si>
    <t>РАСПРЕДЕЛЕНИЕ  БЮДЖЕТНЫХ  АССИГНОВАНИЙ</t>
  </si>
  <si>
    <t>7952500</t>
  </si>
  <si>
    <t>Наименование расходов</t>
  </si>
  <si>
    <t>0939900</t>
  </si>
  <si>
    <t xml:space="preserve">Обеспечение деятельности подведомственных учреждений </t>
  </si>
  <si>
    <t>5220000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</si>
  <si>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</si>
  <si>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</si>
  <si>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</si>
  <si>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</si>
  <si>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</si>
  <si>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</si>
  <si>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</si>
  <si>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</si>
  <si>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</si>
  <si>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</si>
  <si>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</si>
  <si>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Раздел</t>
  </si>
  <si>
    <t>Подраздел</t>
  </si>
  <si>
    <t>Целевая статья</t>
  </si>
  <si>
    <t>Вид расхода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</si>
  <si>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</si>
  <si>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</si>
  <si>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 xml:space="preserve">код главного администратора 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</si>
  <si>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</si>
  <si>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7953700</t>
  </si>
  <si>
    <t xml:space="preserve">Резервные фонды местных администраций </t>
  </si>
  <si>
    <t>Приложение 4</t>
  </si>
  <si>
    <t>Ленинское городское  поселение   на 2010 год"</t>
  </si>
  <si>
    <t xml:space="preserve">расходов главного бюджета муниципального образования </t>
  </si>
  <si>
    <t>Утверждено сводной бюджетной росписью (тыс. руб.)</t>
  </si>
  <si>
    <t>Факт (тыс.руб.)</t>
  </si>
  <si>
    <t>% исполнения</t>
  </si>
  <si>
    <t>Приложение 3</t>
  </si>
  <si>
    <t xml:space="preserve"> бюджета муниципального образования Ленинское городское поселение Шабалинского района Кировской области</t>
  </si>
  <si>
    <t>Выполнение функций органами местного самоуправления</t>
  </si>
  <si>
    <t>Условно утвержденные расходы</t>
  </si>
  <si>
    <t>9990000</t>
  </si>
  <si>
    <t>999</t>
  </si>
  <si>
    <t>Проведение капитального ремонта и (или) реконструкция многоквартирных домов</t>
  </si>
  <si>
    <t>5221805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</si>
  <si>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</si>
  <si>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5221800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</si>
  <si>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</si>
  <si>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5221802</t>
  </si>
  <si>
    <t>0970000</t>
  </si>
  <si>
    <t>0970500</t>
  </si>
  <si>
    <t>Субсидии местным бюджетам на капитальный ремонт и ремонт автомобильных дорог общего пользования населенных пунктов</t>
  </si>
  <si>
    <t>5226115</t>
  </si>
  <si>
    <t>Пенсионное  обеспечение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</si>
  <si>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</si>
  <si>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</si>
  <si>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субьектов  Российской Федерации и  муниципальных служащих</t>
  </si>
  <si>
    <t>4910100</t>
  </si>
  <si>
    <t xml:space="preserve"> Ленинское городское поселение Шабалинского района Кировской области на 2013 год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</si>
  <si>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</si>
  <si>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Областная целевая программа "Доступная среда" 2012-2015 годов</t>
  </si>
  <si>
    <t>5224000</t>
  </si>
  <si>
    <t>Субсидия на реализацию мероприятий,направленных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</si>
  <si>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5224002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</si>
  <si>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</si>
  <si>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</si>
  <si>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</si>
  <si>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7953800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</si>
  <si>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</si>
  <si>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</si>
  <si>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</si>
  <si>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Национальная экономика</t>
  </si>
  <si>
    <t>Дорожное хозяйство (дорожные фонды)</t>
  </si>
  <si>
    <t>09</t>
  </si>
  <si>
    <t>Фонд "Русский мир"</t>
  </si>
  <si>
    <t>Реализация инвестиционных программ и проектов развития общественной инфраструктуры муниципальных образований в Кировской области</t>
  </si>
  <si>
    <t>Содержание и ремонт автомобильных дорог общего пользования местного значения</t>
  </si>
  <si>
    <t>5226106</t>
  </si>
  <si>
    <t>Муниципальная целевая программа "Капитальный ремонт проезжей части улицы Пролетарская в пгт Ленинское на 2013 г."</t>
  </si>
  <si>
    <t>7956500</t>
  </si>
  <si>
    <t>Муниципальная целевая программа "Ремонт уличной дорожной сети в муниципальном образовании Ленинское городское поселение на 2013-2015гг"</t>
  </si>
  <si>
    <t>7956600</t>
  </si>
  <si>
    <t>Мероприятия в области коммунального хозяйства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</si>
  <si>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</si>
  <si>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</si>
  <si>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</si>
  <si>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</si>
  <si>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</si>
  <si>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</si>
  <si>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</si>
  <si>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</si>
  <si>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</si>
  <si>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</si>
  <si>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</si>
  <si>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</si>
  <si>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Повышение квалификации специалистов в сфере размещения заказов органов местного самоуправления</t>
  </si>
  <si>
    <t>4297804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</si>
  <si>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</si>
  <si>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 xml:space="preserve">            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</si>
  <si>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</si>
  <si>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</si>
  <si>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Социальное обcлуживание населения</t>
  </si>
  <si>
    <t>по разделам, подразделам расходов классификации расходов бюджетов в 2013 году</t>
  </si>
  <si>
    <t>от 20.05.2014  № 16/142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</si>
</sst>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0_р_."/>
    <numFmt numFmtId="170" formatCode="0.000"/>
    <numFmt numFmtId="171" formatCode="0.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168" fontId="5" fillId="0" borderId="11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71" fontId="3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wrapText="1"/>
    </xf>
    <xf numFmtId="168" fontId="5" fillId="0" borderId="11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horizontal="center" vertical="top" shrinkToFit="1"/>
    </xf>
    <xf numFmtId="49" fontId="14" fillId="0" borderId="11" xfId="0" applyNumberFormat="1" applyFont="1" applyFill="1" applyBorder="1" applyAlignment="1">
      <alignment horizontal="center" vertical="top" shrinkToFit="1"/>
    </xf>
    <xf numFmtId="168" fontId="5" fillId="0" borderId="10" xfId="0" applyNumberFormat="1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top" shrinkToFit="1"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 horizontal="center" vertical="top" wrapText="1"/>
    </xf>
    <xf numFmtId="170" fontId="9" fillId="0" borderId="11" xfId="0" applyNumberFormat="1" applyFont="1" applyFill="1" applyBorder="1" applyAlignment="1">
      <alignment horizontal="right" vertical="top" shrinkToFit="1"/>
    </xf>
    <xf numFmtId="170" fontId="12" fillId="0" borderId="11" xfId="0" applyNumberFormat="1" applyFont="1" applyFill="1" applyBorder="1" applyAlignment="1">
      <alignment horizontal="right" vertical="top" shrinkToFit="1"/>
    </xf>
    <xf numFmtId="170" fontId="12" fillId="0" borderId="11" xfId="0" applyNumberFormat="1" applyFont="1" applyFill="1" applyBorder="1" applyAlignment="1">
      <alignment horizontal="right" vertical="top" shrinkToFit="1"/>
    </xf>
    <xf numFmtId="170" fontId="9" fillId="0" borderId="11" xfId="0" applyNumberFormat="1" applyFont="1" applyFill="1" applyBorder="1" applyAlignment="1">
      <alignment horizontal="right" vertical="top" shrinkToFit="1"/>
    </xf>
    <xf numFmtId="170" fontId="10" fillId="0" borderId="11" xfId="0" applyNumberFormat="1" applyFont="1" applyFill="1" applyBorder="1" applyAlignment="1">
      <alignment horizontal="right" vertical="top" shrinkToFit="1"/>
    </xf>
    <xf numFmtId="170" fontId="14" fillId="0" borderId="11" xfId="0" applyNumberFormat="1" applyFont="1" applyFill="1" applyBorder="1" applyAlignment="1">
      <alignment horizontal="right" vertical="top" shrinkToFit="1"/>
    </xf>
    <xf numFmtId="170" fontId="14" fillId="0" borderId="11" xfId="0" applyNumberFormat="1" applyFont="1" applyFill="1" applyBorder="1" applyAlignment="1">
      <alignment horizontal="right" vertical="top" shrinkToFit="1"/>
    </xf>
    <xf numFmtId="171" fontId="12" fillId="0" borderId="1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H3" sqref="H3:J3"/>
    </sheetView>
  </sheetViews>
  <sheetFormatPr defaultColWidth="9.00390625" defaultRowHeight="12.75"/>
  <cols>
    <col min="1" max="1" width="78.875" style="0" customWidth="1"/>
    <col min="2" max="2" width="9.75390625" style="0" hidden="1" customWidth="1"/>
    <col min="3" max="3" width="10.625" style="0" customWidth="1"/>
    <col min="4" max="4" width="12.125" style="0" customWidth="1"/>
    <col min="5" max="5" width="16.00390625" style="0" hidden="1" customWidth="1"/>
    <col min="6" max="6" width="11.375" style="0" hidden="1" customWidth="1"/>
    <col min="7" max="7" width="16.25390625" style="1" customWidth="1"/>
    <col min="8" max="8" width="16.00390625" style="0" customWidth="1"/>
    <col min="9" max="9" width="10.375" style="0" customWidth="1"/>
  </cols>
  <sheetData>
    <row r="1" spans="5:10" s="2" customFormat="1" ht="13.5" customHeight="1">
      <c r="E1" s="14"/>
      <c r="F1" s="14"/>
      <c r="G1" s="14"/>
      <c r="H1" s="14" t="s">
        <v>108</v>
      </c>
      <c r="I1" s="14"/>
      <c r="J1" s="14"/>
    </row>
    <row r="2" spans="5:10" s="2" customFormat="1" ht="15.75">
      <c r="E2" s="14"/>
      <c r="F2" s="14"/>
      <c r="G2" s="14"/>
      <c r="H2" s="14" t="s">
        <v>21</v>
      </c>
      <c r="I2" s="14"/>
      <c r="J2" s="14"/>
    </row>
    <row r="3" spans="5:10" s="2" customFormat="1" ht="15.75">
      <c r="E3" s="55"/>
      <c r="F3" s="55"/>
      <c r="G3" s="55"/>
      <c r="H3" s="55" t="s">
        <v>174</v>
      </c>
      <c r="I3" s="55"/>
      <c r="J3" s="55"/>
    </row>
    <row r="4" spans="5:8" s="2" customFormat="1" ht="15.75" hidden="1">
      <c r="E4" s="15" t="s">
        <v>69</v>
      </c>
      <c r="F4" s="15"/>
      <c r="G4" s="15"/>
      <c r="H4" s="15"/>
    </row>
    <row r="5" spans="5:8" s="2" customFormat="1" ht="15.75" hidden="1">
      <c r="E5" s="56" t="s">
        <v>103</v>
      </c>
      <c r="F5" s="56"/>
      <c r="G5" s="56"/>
      <c r="H5" s="14"/>
    </row>
    <row r="6" spans="5:8" s="2" customFormat="1" ht="15.75">
      <c r="E6" s="14"/>
      <c r="F6" s="14"/>
      <c r="G6" s="14"/>
      <c r="H6" s="14"/>
    </row>
    <row r="7" spans="1:9" s="4" customFormat="1" ht="15.75">
      <c r="A7" s="58" t="s">
        <v>75</v>
      </c>
      <c r="B7" s="58"/>
      <c r="C7" s="58"/>
      <c r="D7" s="58"/>
      <c r="E7" s="58"/>
      <c r="F7" s="58"/>
      <c r="G7" s="58"/>
      <c r="H7" s="58"/>
      <c r="I7" s="58"/>
    </row>
    <row r="8" spans="1:9" s="4" customFormat="1" ht="15.75">
      <c r="A8" s="58" t="s">
        <v>173</v>
      </c>
      <c r="B8" s="58"/>
      <c r="C8" s="58"/>
      <c r="D8" s="58"/>
      <c r="E8" s="58"/>
      <c r="F8" s="58"/>
      <c r="G8" s="58"/>
      <c r="H8" s="58"/>
      <c r="I8" s="58"/>
    </row>
    <row r="9" spans="1:9" s="4" customFormat="1" ht="16.5" customHeight="1">
      <c r="A9" s="58" t="s">
        <v>109</v>
      </c>
      <c r="B9" s="58"/>
      <c r="C9" s="58"/>
      <c r="D9" s="58"/>
      <c r="E9" s="58"/>
      <c r="F9" s="58"/>
      <c r="G9" s="58"/>
      <c r="H9" s="58"/>
      <c r="I9" s="58"/>
    </row>
    <row r="10" spans="1:7" s="4" customFormat="1" ht="15.75">
      <c r="A10" s="3"/>
      <c r="B10" s="3"/>
      <c r="C10" s="3"/>
      <c r="D10" s="3"/>
      <c r="E10" s="3"/>
      <c r="F10" s="57"/>
      <c r="G10" s="57"/>
    </row>
    <row r="11" spans="1:9" s="8" customFormat="1" ht="63.75">
      <c r="A11" s="6" t="s">
        <v>77</v>
      </c>
      <c r="B11" s="7" t="s">
        <v>98</v>
      </c>
      <c r="C11" s="7" t="s">
        <v>92</v>
      </c>
      <c r="D11" s="7" t="s">
        <v>93</v>
      </c>
      <c r="E11" s="7" t="s">
        <v>94</v>
      </c>
      <c r="F11" s="7" t="s">
        <v>95</v>
      </c>
      <c r="G11" s="6" t="s">
        <v>105</v>
      </c>
      <c r="H11" s="21" t="s">
        <v>106</v>
      </c>
      <c r="I11" s="21" t="s">
        <v>107</v>
      </c>
    </row>
    <row r="12" spans="1:9" s="9" customFormat="1" ht="38.25" customHeight="1">
      <c r="A12" s="12" t="s">
        <v>97</v>
      </c>
      <c r="B12" s="23">
        <v>984</v>
      </c>
      <c r="C12" s="13" t="s">
        <v>6</v>
      </c>
      <c r="D12" s="13" t="s">
        <v>6</v>
      </c>
      <c r="E12" s="13" t="s">
        <v>1</v>
      </c>
      <c r="F12" s="13" t="s">
        <v>0</v>
      </c>
      <c r="G12" s="43">
        <f>SUM(G13,G52,G57,G71,G109,G123,G128)</f>
        <v>20833.505000000005</v>
      </c>
      <c r="H12" s="43">
        <f>SUM(H13,H52,H57,H71,H109,H123,H128)</f>
        <v>20614.464000000004</v>
      </c>
      <c r="I12" s="22">
        <f>SUM(H12/G12*100)</f>
        <v>98.94861186343824</v>
      </c>
    </row>
    <row r="13" spans="1:9" s="17" customFormat="1" ht="18.75">
      <c r="A13" s="12" t="s">
        <v>13</v>
      </c>
      <c r="B13" s="23">
        <v>984</v>
      </c>
      <c r="C13" s="13" t="s">
        <v>7</v>
      </c>
      <c r="D13" s="13" t="s">
        <v>6</v>
      </c>
      <c r="E13" s="13" t="s">
        <v>1</v>
      </c>
      <c r="F13" s="13" t="s">
        <v>0</v>
      </c>
      <c r="G13" s="43">
        <f>SUM(G14+G18+G22+G26)</f>
        <v>3949.9440000000004</v>
      </c>
      <c r="H13" s="43">
        <f>SUM(H14+H18+H22+H26)</f>
        <v>3949.918</v>
      </c>
      <c r="I13" s="22">
        <f aca="true" t="shared" si="0" ref="I13:I74">SUM(H13/G13*100)</f>
        <v>99.99934176281992</v>
      </c>
    </row>
    <row r="14" spans="1:9" s="20" customFormat="1" ht="45" customHeight="1">
      <c r="A14" s="12" t="s">
        <v>22</v>
      </c>
      <c r="B14" s="23">
        <v>984</v>
      </c>
      <c r="C14" s="13" t="s">
        <v>7</v>
      </c>
      <c r="D14" s="13" t="s">
        <v>8</v>
      </c>
      <c r="E14" s="13" t="s">
        <v>1</v>
      </c>
      <c r="F14" s="13" t="s">
        <v>0</v>
      </c>
      <c r="G14" s="43">
        <f aca="true" t="shared" si="1" ref="G14:H16">SUM(G15)</f>
        <v>436.029</v>
      </c>
      <c r="H14" s="43">
        <f t="shared" si="1"/>
        <v>436.027</v>
      </c>
      <c r="I14" s="22">
        <f t="shared" si="0"/>
        <v>99.99954131491255</v>
      </c>
    </row>
    <row r="15" spans="1:9" s="10" customFormat="1" ht="47.25" hidden="1">
      <c r="A15" s="16" t="s">
        <v>23</v>
      </c>
      <c r="B15" s="29">
        <v>984</v>
      </c>
      <c r="C15" s="30" t="s">
        <v>7</v>
      </c>
      <c r="D15" s="30" t="s">
        <v>8</v>
      </c>
      <c r="E15" s="30" t="s">
        <v>26</v>
      </c>
      <c r="F15" s="30" t="s">
        <v>0</v>
      </c>
      <c r="G15" s="44">
        <f t="shared" si="1"/>
        <v>436.029</v>
      </c>
      <c r="H15" s="44">
        <f t="shared" si="1"/>
        <v>436.027</v>
      </c>
      <c r="I15" s="50">
        <f t="shared" si="0"/>
        <v>99.99954131491255</v>
      </c>
    </row>
    <row r="16" spans="1:9" s="10" customFormat="1" ht="15.75" hidden="1">
      <c r="A16" s="16" t="s">
        <v>39</v>
      </c>
      <c r="B16" s="29">
        <v>984</v>
      </c>
      <c r="C16" s="30" t="s">
        <v>7</v>
      </c>
      <c r="D16" s="30" t="s">
        <v>8</v>
      </c>
      <c r="E16" s="30" t="s">
        <v>40</v>
      </c>
      <c r="F16" s="30" t="s">
        <v>0</v>
      </c>
      <c r="G16" s="44">
        <f t="shared" si="1"/>
        <v>436.029</v>
      </c>
      <c r="H16" s="44">
        <f t="shared" si="1"/>
        <v>436.027</v>
      </c>
      <c r="I16" s="50">
        <f t="shared" si="0"/>
        <v>99.99954131491255</v>
      </c>
    </row>
    <row r="17" spans="1:9" s="10" customFormat="1" ht="15.75" hidden="1">
      <c r="A17" s="16" t="s">
        <v>52</v>
      </c>
      <c r="B17" s="29">
        <v>984</v>
      </c>
      <c r="C17" s="30" t="s">
        <v>7</v>
      </c>
      <c r="D17" s="30" t="s">
        <v>8</v>
      </c>
      <c r="E17" s="30" t="s">
        <v>40</v>
      </c>
      <c r="F17" s="30" t="s">
        <v>24</v>
      </c>
      <c r="G17" s="44">
        <v>436.029</v>
      </c>
      <c r="H17" s="44">
        <v>436.027</v>
      </c>
      <c r="I17" s="50">
        <f t="shared" si="0"/>
        <v>99.99954131491255</v>
      </c>
    </row>
    <row r="18" spans="1:9" s="20" customFormat="1" ht="56.25">
      <c r="A18" s="12" t="s">
        <v>130</v>
      </c>
      <c r="B18" s="23">
        <v>984</v>
      </c>
      <c r="C18" s="13" t="s">
        <v>7</v>
      </c>
      <c r="D18" s="13" t="s">
        <v>34</v>
      </c>
      <c r="E18" s="13" t="s">
        <v>1</v>
      </c>
      <c r="F18" s="13" t="s">
        <v>0</v>
      </c>
      <c r="G18" s="43">
        <f>SUM(G19)</f>
        <v>12.8</v>
      </c>
      <c r="H18" s="43">
        <f>SUM(H19)</f>
        <v>12.8</v>
      </c>
      <c r="I18" s="22">
        <f t="shared" si="0"/>
        <v>100</v>
      </c>
    </row>
    <row r="19" spans="1:9" s="19" customFormat="1" ht="47.25" hidden="1">
      <c r="A19" s="16" t="s">
        <v>23</v>
      </c>
      <c r="B19" s="29">
        <v>984</v>
      </c>
      <c r="C19" s="30" t="s">
        <v>7</v>
      </c>
      <c r="D19" s="30" t="s">
        <v>34</v>
      </c>
      <c r="E19" s="30" t="s">
        <v>26</v>
      </c>
      <c r="F19" s="30" t="s">
        <v>0</v>
      </c>
      <c r="G19" s="44">
        <f>SUM(G20)</f>
        <v>12.8</v>
      </c>
      <c r="H19" s="44">
        <f>SUM(H20)</f>
        <v>12.8</v>
      </c>
      <c r="I19" s="50">
        <f t="shared" si="0"/>
        <v>100</v>
      </c>
    </row>
    <row r="20" spans="1:9" s="19" customFormat="1" ht="15.75" hidden="1">
      <c r="A20" s="16" t="s">
        <v>14</v>
      </c>
      <c r="B20" s="29">
        <v>984</v>
      </c>
      <c r="C20" s="30" t="s">
        <v>7</v>
      </c>
      <c r="D20" s="30" t="s">
        <v>34</v>
      </c>
      <c r="E20" s="30" t="s">
        <v>55</v>
      </c>
      <c r="F20" s="30" t="s">
        <v>0</v>
      </c>
      <c r="G20" s="44">
        <f>G21</f>
        <v>12.8</v>
      </c>
      <c r="H20" s="44">
        <f>H21</f>
        <v>12.8</v>
      </c>
      <c r="I20" s="50">
        <f t="shared" si="0"/>
        <v>100</v>
      </c>
    </row>
    <row r="21" spans="1:9" s="19" customFormat="1" ht="15.75" hidden="1">
      <c r="A21" s="16" t="s">
        <v>52</v>
      </c>
      <c r="B21" s="29">
        <v>984</v>
      </c>
      <c r="C21" s="30" t="s">
        <v>7</v>
      </c>
      <c r="D21" s="30" t="s">
        <v>34</v>
      </c>
      <c r="E21" s="30" t="s">
        <v>55</v>
      </c>
      <c r="F21" s="30" t="s">
        <v>24</v>
      </c>
      <c r="G21" s="44">
        <v>12.8</v>
      </c>
      <c r="H21" s="44">
        <v>12.8</v>
      </c>
      <c r="I21" s="50">
        <f t="shared" si="0"/>
        <v>100</v>
      </c>
    </row>
    <row r="22" spans="1:9" s="20" customFormat="1" ht="80.25" customHeight="1">
      <c r="A22" s="12" t="s">
        <v>25</v>
      </c>
      <c r="B22" s="23">
        <v>984</v>
      </c>
      <c r="C22" s="13" t="s">
        <v>7</v>
      </c>
      <c r="D22" s="13" t="s">
        <v>9</v>
      </c>
      <c r="E22" s="13" t="s">
        <v>1</v>
      </c>
      <c r="F22" s="13" t="s">
        <v>0</v>
      </c>
      <c r="G22" s="43">
        <f>SUM(G25)</f>
        <v>2600.371</v>
      </c>
      <c r="H22" s="43">
        <f>SUM(H25)</f>
        <v>2600.356</v>
      </c>
      <c r="I22" s="22">
        <f t="shared" si="0"/>
        <v>99.99942315923383</v>
      </c>
    </row>
    <row r="23" spans="1:9" s="20" customFormat="1" ht="48.75" customHeight="1" hidden="1">
      <c r="A23" s="16" t="s">
        <v>23</v>
      </c>
      <c r="B23" s="29">
        <v>984</v>
      </c>
      <c r="C23" s="30" t="s">
        <v>7</v>
      </c>
      <c r="D23" s="30" t="s">
        <v>9</v>
      </c>
      <c r="E23" s="30" t="s">
        <v>26</v>
      </c>
      <c r="F23" s="30" t="s">
        <v>0</v>
      </c>
      <c r="G23" s="44">
        <f>SUM(G24)</f>
        <v>2600.371</v>
      </c>
      <c r="H23" s="44">
        <f>SUM(H24)</f>
        <v>2600.356</v>
      </c>
      <c r="I23" s="50">
        <f t="shared" si="0"/>
        <v>99.99942315923383</v>
      </c>
    </row>
    <row r="24" spans="1:9" s="1" customFormat="1" ht="15.75" hidden="1">
      <c r="A24" s="16" t="s">
        <v>14</v>
      </c>
      <c r="B24" s="29">
        <v>984</v>
      </c>
      <c r="C24" s="30" t="s">
        <v>7</v>
      </c>
      <c r="D24" s="30" t="s">
        <v>9</v>
      </c>
      <c r="E24" s="30" t="s">
        <v>55</v>
      </c>
      <c r="F24" s="30" t="s">
        <v>0</v>
      </c>
      <c r="G24" s="44">
        <f>SUM(G25)</f>
        <v>2600.371</v>
      </c>
      <c r="H24" s="44">
        <f>SUM(H25)</f>
        <v>2600.356</v>
      </c>
      <c r="I24" s="50">
        <f t="shared" si="0"/>
        <v>99.99942315923383</v>
      </c>
    </row>
    <row r="25" spans="1:9" s="1" customFormat="1" ht="15.75" hidden="1">
      <c r="A25" s="16" t="s">
        <v>52</v>
      </c>
      <c r="B25" s="29">
        <v>984</v>
      </c>
      <c r="C25" s="30" t="s">
        <v>7</v>
      </c>
      <c r="D25" s="30" t="s">
        <v>9</v>
      </c>
      <c r="E25" s="30" t="s">
        <v>55</v>
      </c>
      <c r="F25" s="30" t="s">
        <v>24</v>
      </c>
      <c r="G25" s="44">
        <v>2600.371</v>
      </c>
      <c r="H25" s="44">
        <v>2600.356</v>
      </c>
      <c r="I25" s="50">
        <f t="shared" si="0"/>
        <v>99.99942315923383</v>
      </c>
    </row>
    <row r="26" spans="1:9" s="1" customFormat="1" ht="18" customHeight="1">
      <c r="A26" s="12" t="s">
        <v>16</v>
      </c>
      <c r="B26" s="23">
        <v>984</v>
      </c>
      <c r="C26" s="13" t="s">
        <v>7</v>
      </c>
      <c r="D26" s="13" t="s">
        <v>81</v>
      </c>
      <c r="E26" s="13" t="s">
        <v>1</v>
      </c>
      <c r="F26" s="13" t="s">
        <v>0</v>
      </c>
      <c r="G26" s="43">
        <f>G27+G30+G33+G41+G50+G37</f>
        <v>900.7439999999999</v>
      </c>
      <c r="H26" s="43">
        <f>H27+H30+H33+H41+H50+H37</f>
        <v>900.735</v>
      </c>
      <c r="I26" s="22">
        <f t="shared" si="0"/>
        <v>99.99900082598387</v>
      </c>
    </row>
    <row r="27" spans="1:9" s="1" customFormat="1" ht="20.25" customHeight="1" hidden="1">
      <c r="A27" s="16" t="s">
        <v>10</v>
      </c>
      <c r="B27" s="29">
        <v>984</v>
      </c>
      <c r="C27" s="30" t="s">
        <v>7</v>
      </c>
      <c r="D27" s="30" t="s">
        <v>81</v>
      </c>
      <c r="E27" s="30" t="s">
        <v>11</v>
      </c>
      <c r="F27" s="30" t="s">
        <v>0</v>
      </c>
      <c r="G27" s="44">
        <f>SUM(G28)</f>
        <v>23.739</v>
      </c>
      <c r="H27" s="44">
        <f>SUM(H28)</f>
        <v>23.739</v>
      </c>
      <c r="I27" s="50">
        <f t="shared" si="0"/>
        <v>100</v>
      </c>
    </row>
    <row r="28" spans="1:9" s="1" customFormat="1" ht="15.75" hidden="1">
      <c r="A28" s="16" t="s">
        <v>42</v>
      </c>
      <c r="B28" s="29">
        <v>984</v>
      </c>
      <c r="C28" s="30" t="s">
        <v>7</v>
      </c>
      <c r="D28" s="30" t="s">
        <v>81</v>
      </c>
      <c r="E28" s="30" t="s">
        <v>29</v>
      </c>
      <c r="F28" s="30" t="s">
        <v>0</v>
      </c>
      <c r="G28" s="44">
        <f>G29</f>
        <v>23.739</v>
      </c>
      <c r="H28" s="44">
        <f>H29</f>
        <v>23.739</v>
      </c>
      <c r="I28" s="50">
        <f t="shared" si="0"/>
        <v>100</v>
      </c>
    </row>
    <row r="29" spans="1:9" s="1" customFormat="1" ht="15.75" hidden="1">
      <c r="A29" s="16" t="s">
        <v>52</v>
      </c>
      <c r="B29" s="29">
        <v>984</v>
      </c>
      <c r="C29" s="30" t="s">
        <v>7</v>
      </c>
      <c r="D29" s="30" t="s">
        <v>81</v>
      </c>
      <c r="E29" s="30" t="s">
        <v>29</v>
      </c>
      <c r="F29" s="30" t="s">
        <v>24</v>
      </c>
      <c r="G29" s="44">
        <v>23.739</v>
      </c>
      <c r="H29" s="44">
        <v>23.739</v>
      </c>
      <c r="I29" s="50">
        <f t="shared" si="0"/>
        <v>100</v>
      </c>
    </row>
    <row r="30" spans="1:9" s="1" customFormat="1" ht="15.75" hidden="1">
      <c r="A30" s="16" t="s">
        <v>30</v>
      </c>
      <c r="B30" s="29">
        <v>984</v>
      </c>
      <c r="C30" s="30" t="s">
        <v>7</v>
      </c>
      <c r="D30" s="30" t="s">
        <v>81</v>
      </c>
      <c r="E30" s="30" t="s">
        <v>31</v>
      </c>
      <c r="F30" s="30" t="s">
        <v>0</v>
      </c>
      <c r="G30" s="44">
        <f>SUM(G31)</f>
        <v>458.705</v>
      </c>
      <c r="H30" s="44">
        <f>SUM(H31)</f>
        <v>458.699</v>
      </c>
      <c r="I30" s="50">
        <f t="shared" si="0"/>
        <v>99.9986919697845</v>
      </c>
    </row>
    <row r="31" spans="1:9" s="1" customFormat="1" ht="15.75" hidden="1">
      <c r="A31" s="16" t="s">
        <v>79</v>
      </c>
      <c r="B31" s="29">
        <v>984</v>
      </c>
      <c r="C31" s="30" t="s">
        <v>7</v>
      </c>
      <c r="D31" s="30" t="s">
        <v>81</v>
      </c>
      <c r="E31" s="30" t="s">
        <v>78</v>
      </c>
      <c r="F31" s="30" t="s">
        <v>0</v>
      </c>
      <c r="G31" s="44">
        <f>SUM(G32)</f>
        <v>458.705</v>
      </c>
      <c r="H31" s="44">
        <f>SUM(H32)</f>
        <v>458.699</v>
      </c>
      <c r="I31" s="50">
        <f t="shared" si="0"/>
        <v>99.9986919697845</v>
      </c>
    </row>
    <row r="32" spans="1:9" s="1" customFormat="1" ht="15.75" hidden="1">
      <c r="A32" s="16" t="s">
        <v>51</v>
      </c>
      <c r="B32" s="29">
        <v>984</v>
      </c>
      <c r="C32" s="30" t="s">
        <v>7</v>
      </c>
      <c r="D32" s="30" t="s">
        <v>81</v>
      </c>
      <c r="E32" s="30" t="s">
        <v>78</v>
      </c>
      <c r="F32" s="30" t="s">
        <v>28</v>
      </c>
      <c r="G32" s="44">
        <v>458.705</v>
      </c>
      <c r="H32" s="44">
        <v>458.699</v>
      </c>
      <c r="I32" s="50">
        <f t="shared" si="0"/>
        <v>99.9986919697845</v>
      </c>
    </row>
    <row r="33" spans="1:9" s="1" customFormat="1" ht="15.75" hidden="1">
      <c r="A33" s="16" t="s">
        <v>67</v>
      </c>
      <c r="B33" s="29">
        <v>984</v>
      </c>
      <c r="C33" s="30" t="s">
        <v>7</v>
      </c>
      <c r="D33" s="30" t="s">
        <v>81</v>
      </c>
      <c r="E33" s="30" t="s">
        <v>65</v>
      </c>
      <c r="F33" s="30" t="s">
        <v>0</v>
      </c>
      <c r="G33" s="44">
        <f aca="true" t="shared" si="2" ref="G33:H35">G34</f>
        <v>10.4</v>
      </c>
      <c r="H33" s="44">
        <f t="shared" si="2"/>
        <v>10.4</v>
      </c>
      <c r="I33" s="50">
        <f t="shared" si="0"/>
        <v>100</v>
      </c>
    </row>
    <row r="34" spans="1:9" s="9" customFormat="1" ht="47.25" hidden="1">
      <c r="A34" s="16" t="s">
        <v>89</v>
      </c>
      <c r="B34" s="29">
        <v>984</v>
      </c>
      <c r="C34" s="30" t="s">
        <v>7</v>
      </c>
      <c r="D34" s="30" t="s">
        <v>81</v>
      </c>
      <c r="E34" s="30" t="s">
        <v>88</v>
      </c>
      <c r="F34" s="30" t="s">
        <v>0</v>
      </c>
      <c r="G34" s="44">
        <f t="shared" si="2"/>
        <v>10.4</v>
      </c>
      <c r="H34" s="44">
        <f t="shared" si="2"/>
        <v>10.4</v>
      </c>
      <c r="I34" s="50">
        <f t="shared" si="0"/>
        <v>100</v>
      </c>
    </row>
    <row r="35" spans="1:9" s="9" customFormat="1" ht="47.25" hidden="1">
      <c r="A35" s="18" t="s">
        <v>99</v>
      </c>
      <c r="B35" s="29">
        <v>984</v>
      </c>
      <c r="C35" s="30" t="s">
        <v>7</v>
      </c>
      <c r="D35" s="30" t="s">
        <v>81</v>
      </c>
      <c r="E35" s="30" t="s">
        <v>66</v>
      </c>
      <c r="F35" s="30" t="s">
        <v>0</v>
      </c>
      <c r="G35" s="44">
        <f t="shared" si="2"/>
        <v>10.4</v>
      </c>
      <c r="H35" s="44">
        <f t="shared" si="2"/>
        <v>10.4</v>
      </c>
      <c r="I35" s="50">
        <f t="shared" si="0"/>
        <v>100</v>
      </c>
    </row>
    <row r="36" spans="1:9" s="1" customFormat="1" ht="19.5" customHeight="1" hidden="1">
      <c r="A36" s="16" t="s">
        <v>52</v>
      </c>
      <c r="B36" s="29">
        <v>984</v>
      </c>
      <c r="C36" s="30" t="s">
        <v>7</v>
      </c>
      <c r="D36" s="30" t="s">
        <v>81</v>
      </c>
      <c r="E36" s="30" t="s">
        <v>66</v>
      </c>
      <c r="F36" s="30" t="s">
        <v>24</v>
      </c>
      <c r="G36" s="44">
        <v>10.4</v>
      </c>
      <c r="H36" s="44">
        <v>10.4</v>
      </c>
      <c r="I36" s="50">
        <f t="shared" si="0"/>
        <v>100</v>
      </c>
    </row>
    <row r="37" spans="1:9" s="1" customFormat="1" ht="18.75" customHeight="1" hidden="1">
      <c r="A37" s="5" t="s">
        <v>90</v>
      </c>
      <c r="B37" s="24">
        <v>984</v>
      </c>
      <c r="C37" s="30" t="s">
        <v>7</v>
      </c>
      <c r="D37" s="30" t="s">
        <v>81</v>
      </c>
      <c r="E37" s="32" t="s">
        <v>80</v>
      </c>
      <c r="F37" s="32" t="s">
        <v>0</v>
      </c>
      <c r="G37" s="45">
        <v>19.039</v>
      </c>
      <c r="H37" s="45">
        <v>19.039</v>
      </c>
      <c r="I37" s="50">
        <f t="shared" si="0"/>
        <v>100</v>
      </c>
    </row>
    <row r="38" spans="1:9" s="1" customFormat="1" ht="15.75" hidden="1">
      <c r="A38" s="31" t="s">
        <v>131</v>
      </c>
      <c r="B38" s="24">
        <v>984</v>
      </c>
      <c r="C38" s="30" t="s">
        <v>7</v>
      </c>
      <c r="D38" s="30" t="s">
        <v>81</v>
      </c>
      <c r="E38" s="32" t="s">
        <v>132</v>
      </c>
      <c r="F38" s="33" t="s">
        <v>0</v>
      </c>
      <c r="G38" s="45">
        <v>19.039</v>
      </c>
      <c r="H38" s="45">
        <v>19.039</v>
      </c>
      <c r="I38" s="50">
        <f t="shared" si="0"/>
        <v>100</v>
      </c>
    </row>
    <row r="39" spans="1:9" s="17" customFormat="1" ht="47.25" hidden="1">
      <c r="A39" s="34" t="s">
        <v>133</v>
      </c>
      <c r="B39" s="24">
        <v>984</v>
      </c>
      <c r="C39" s="30" t="s">
        <v>7</v>
      </c>
      <c r="D39" s="30" t="s">
        <v>81</v>
      </c>
      <c r="E39" s="32" t="s">
        <v>134</v>
      </c>
      <c r="F39" s="33" t="s">
        <v>0</v>
      </c>
      <c r="G39" s="45">
        <v>19.039</v>
      </c>
      <c r="H39" s="45">
        <v>19.039</v>
      </c>
      <c r="I39" s="50">
        <f t="shared" si="0"/>
        <v>100</v>
      </c>
    </row>
    <row r="40" spans="1:9" s="20" customFormat="1" ht="15.75" hidden="1">
      <c r="A40" s="16" t="s">
        <v>52</v>
      </c>
      <c r="B40" s="24">
        <v>984</v>
      </c>
      <c r="C40" s="30" t="s">
        <v>7</v>
      </c>
      <c r="D40" s="30" t="s">
        <v>81</v>
      </c>
      <c r="E40" s="32" t="s">
        <v>134</v>
      </c>
      <c r="F40" s="33" t="s">
        <v>24</v>
      </c>
      <c r="G40" s="45">
        <v>19.039</v>
      </c>
      <c r="H40" s="45">
        <v>19.039</v>
      </c>
      <c r="I40" s="50">
        <f t="shared" si="0"/>
        <v>100</v>
      </c>
    </row>
    <row r="41" spans="1:9" s="1" customFormat="1" ht="15.75" hidden="1">
      <c r="A41" s="16" t="s">
        <v>96</v>
      </c>
      <c r="B41" s="29">
        <v>984</v>
      </c>
      <c r="C41" s="30" t="s">
        <v>7</v>
      </c>
      <c r="D41" s="30" t="s">
        <v>81</v>
      </c>
      <c r="E41" s="30" t="s">
        <v>41</v>
      </c>
      <c r="F41" s="30" t="s">
        <v>0</v>
      </c>
      <c r="G41" s="44">
        <f>G42+G44+G48+G46</f>
        <v>388.86100000000005</v>
      </c>
      <c r="H41" s="44">
        <f>H42+H44+H48+H46</f>
        <v>388.85800000000006</v>
      </c>
      <c r="I41" s="50">
        <f t="shared" si="0"/>
        <v>99.99922851610215</v>
      </c>
    </row>
    <row r="42" spans="1:9" s="1" customFormat="1" ht="47.25" hidden="1">
      <c r="A42" s="16" t="s">
        <v>135</v>
      </c>
      <c r="B42" s="29">
        <v>984</v>
      </c>
      <c r="C42" s="30" t="s">
        <v>7</v>
      </c>
      <c r="D42" s="30" t="s">
        <v>81</v>
      </c>
      <c r="E42" s="30" t="s">
        <v>70</v>
      </c>
      <c r="F42" s="30" t="s">
        <v>0</v>
      </c>
      <c r="G42" s="44">
        <f>G43</f>
        <v>247.72</v>
      </c>
      <c r="H42" s="44">
        <f>H43</f>
        <v>247.717</v>
      </c>
      <c r="I42" s="50">
        <f t="shared" si="0"/>
        <v>99.99878895527209</v>
      </c>
    </row>
    <row r="43" spans="1:9" s="1" customFormat="1" ht="15.75" hidden="1">
      <c r="A43" s="16" t="s">
        <v>52</v>
      </c>
      <c r="B43" s="29">
        <v>984</v>
      </c>
      <c r="C43" s="30" t="s">
        <v>7</v>
      </c>
      <c r="D43" s="30" t="s">
        <v>81</v>
      </c>
      <c r="E43" s="30" t="s">
        <v>70</v>
      </c>
      <c r="F43" s="30" t="s">
        <v>24</v>
      </c>
      <c r="G43" s="44">
        <v>247.72</v>
      </c>
      <c r="H43" s="44">
        <v>247.717</v>
      </c>
      <c r="I43" s="50">
        <f t="shared" si="0"/>
        <v>99.99878895527209</v>
      </c>
    </row>
    <row r="44" spans="1:9" s="1" customFormat="1" ht="15.75" customHeight="1" hidden="1">
      <c r="A44" s="16" t="s">
        <v>136</v>
      </c>
      <c r="B44" s="29">
        <v>984</v>
      </c>
      <c r="C44" s="30" t="s">
        <v>7</v>
      </c>
      <c r="D44" s="30" t="s">
        <v>81</v>
      </c>
      <c r="E44" s="30" t="s">
        <v>100</v>
      </c>
      <c r="F44" s="30" t="s">
        <v>0</v>
      </c>
      <c r="G44" s="44">
        <f>G45</f>
        <v>65.854</v>
      </c>
      <c r="H44" s="44">
        <f>H45</f>
        <v>65.854</v>
      </c>
      <c r="I44" s="50">
        <f t="shared" si="0"/>
        <v>100</v>
      </c>
    </row>
    <row r="45" spans="1:9" s="1" customFormat="1" ht="15.75" customHeight="1" hidden="1">
      <c r="A45" s="16" t="s">
        <v>52</v>
      </c>
      <c r="B45" s="29">
        <v>984</v>
      </c>
      <c r="C45" s="30" t="s">
        <v>7</v>
      </c>
      <c r="D45" s="30" t="s">
        <v>81</v>
      </c>
      <c r="E45" s="30" t="s">
        <v>100</v>
      </c>
      <c r="F45" s="30" t="s">
        <v>24</v>
      </c>
      <c r="G45" s="44">
        <v>65.854</v>
      </c>
      <c r="H45" s="44">
        <v>65.854</v>
      </c>
      <c r="I45" s="50">
        <f t="shared" si="0"/>
        <v>100</v>
      </c>
    </row>
    <row r="46" spans="1:9" s="1" customFormat="1" ht="47.25" hidden="1">
      <c r="A46" s="16" t="s">
        <v>137</v>
      </c>
      <c r="B46" s="29">
        <v>984</v>
      </c>
      <c r="C46" s="30" t="s">
        <v>7</v>
      </c>
      <c r="D46" s="30" t="s">
        <v>81</v>
      </c>
      <c r="E46" s="30" t="s">
        <v>138</v>
      </c>
      <c r="F46" s="30" t="s">
        <v>0</v>
      </c>
      <c r="G46" s="44">
        <v>20.187</v>
      </c>
      <c r="H46" s="44">
        <v>20.187</v>
      </c>
      <c r="I46" s="50">
        <f t="shared" si="0"/>
        <v>100</v>
      </c>
    </row>
    <row r="47" spans="1:9" s="1" customFormat="1" ht="15.75" hidden="1">
      <c r="A47" s="16" t="s">
        <v>52</v>
      </c>
      <c r="B47" s="29">
        <v>984</v>
      </c>
      <c r="C47" s="30" t="s">
        <v>7</v>
      </c>
      <c r="D47" s="30" t="s">
        <v>81</v>
      </c>
      <c r="E47" s="30" t="s">
        <v>138</v>
      </c>
      <c r="F47" s="30" t="s">
        <v>24</v>
      </c>
      <c r="G47" s="44">
        <v>20.187</v>
      </c>
      <c r="H47" s="44">
        <v>20.187</v>
      </c>
      <c r="I47" s="50">
        <f t="shared" si="0"/>
        <v>100</v>
      </c>
    </row>
    <row r="48" spans="1:9" s="1" customFormat="1" ht="31.5" hidden="1">
      <c r="A48" s="16" t="s">
        <v>139</v>
      </c>
      <c r="B48" s="29">
        <v>984</v>
      </c>
      <c r="C48" s="30" t="s">
        <v>7</v>
      </c>
      <c r="D48" s="30" t="s">
        <v>81</v>
      </c>
      <c r="E48" s="30" t="s">
        <v>140</v>
      </c>
      <c r="F48" s="30" t="s">
        <v>0</v>
      </c>
      <c r="G48" s="44">
        <f>G49</f>
        <v>55.1</v>
      </c>
      <c r="H48" s="44">
        <f>H49</f>
        <v>55.1</v>
      </c>
      <c r="I48" s="50">
        <f t="shared" si="0"/>
        <v>100</v>
      </c>
    </row>
    <row r="49" spans="1:9" s="17" customFormat="1" ht="18" hidden="1">
      <c r="A49" s="16" t="s">
        <v>52</v>
      </c>
      <c r="B49" s="29">
        <v>984</v>
      </c>
      <c r="C49" s="30" t="s">
        <v>7</v>
      </c>
      <c r="D49" s="30" t="s">
        <v>81</v>
      </c>
      <c r="E49" s="30" t="s">
        <v>140</v>
      </c>
      <c r="F49" s="30" t="s">
        <v>24</v>
      </c>
      <c r="G49" s="44">
        <v>55.1</v>
      </c>
      <c r="H49" s="44">
        <v>55.1</v>
      </c>
      <c r="I49" s="50">
        <f t="shared" si="0"/>
        <v>100</v>
      </c>
    </row>
    <row r="50" spans="1:9" s="9" customFormat="1" ht="15.75" hidden="1">
      <c r="A50" s="16" t="s">
        <v>111</v>
      </c>
      <c r="B50" s="29">
        <v>984</v>
      </c>
      <c r="C50" s="30" t="s">
        <v>7</v>
      </c>
      <c r="D50" s="30" t="s">
        <v>81</v>
      </c>
      <c r="E50" s="30" t="s">
        <v>112</v>
      </c>
      <c r="F50" s="30" t="s">
        <v>0</v>
      </c>
      <c r="G50" s="44">
        <f>G51</f>
        <v>0</v>
      </c>
      <c r="H50" s="44">
        <f>H51</f>
        <v>0</v>
      </c>
      <c r="I50" s="22" t="e">
        <f t="shared" si="0"/>
        <v>#DIV/0!</v>
      </c>
    </row>
    <row r="51" spans="1:9" s="1" customFormat="1" ht="15.75" hidden="1">
      <c r="A51" s="16" t="s">
        <v>111</v>
      </c>
      <c r="B51" s="29">
        <v>984</v>
      </c>
      <c r="C51" s="30" t="s">
        <v>7</v>
      </c>
      <c r="D51" s="30" t="s">
        <v>81</v>
      </c>
      <c r="E51" s="30" t="s">
        <v>112</v>
      </c>
      <c r="F51" s="30" t="s">
        <v>113</v>
      </c>
      <c r="G51" s="44">
        <v>0</v>
      </c>
      <c r="H51" s="44">
        <v>0</v>
      </c>
      <c r="I51" s="22" t="e">
        <f t="shared" si="0"/>
        <v>#DIV/0!</v>
      </c>
    </row>
    <row r="52" spans="1:9" s="1" customFormat="1" ht="37.5">
      <c r="A52" s="12" t="s">
        <v>44</v>
      </c>
      <c r="B52" s="23">
        <v>984</v>
      </c>
      <c r="C52" s="13" t="s">
        <v>34</v>
      </c>
      <c r="D52" s="13" t="s">
        <v>6</v>
      </c>
      <c r="E52" s="13" t="s">
        <v>1</v>
      </c>
      <c r="F52" s="13" t="s">
        <v>0</v>
      </c>
      <c r="G52" s="43">
        <f aca="true" t="shared" si="3" ref="G52:H55">SUM(G53)</f>
        <v>104.185</v>
      </c>
      <c r="H52" s="43">
        <f t="shared" si="3"/>
        <v>104.185</v>
      </c>
      <c r="I52" s="22">
        <f t="shared" si="0"/>
        <v>100</v>
      </c>
    </row>
    <row r="53" spans="1:9" s="1" customFormat="1" ht="23.25" customHeight="1">
      <c r="A53" s="12" t="s">
        <v>45</v>
      </c>
      <c r="B53" s="23">
        <v>984</v>
      </c>
      <c r="C53" s="13" t="s">
        <v>34</v>
      </c>
      <c r="D53" s="13" t="s">
        <v>46</v>
      </c>
      <c r="E53" s="13" t="s">
        <v>1</v>
      </c>
      <c r="F53" s="13" t="s">
        <v>0</v>
      </c>
      <c r="G53" s="43">
        <f t="shared" si="3"/>
        <v>104.185</v>
      </c>
      <c r="H53" s="43">
        <f t="shared" si="3"/>
        <v>104.185</v>
      </c>
      <c r="I53" s="22">
        <f t="shared" si="0"/>
        <v>100</v>
      </c>
    </row>
    <row r="54" spans="1:9" s="1" customFormat="1" ht="15.75" hidden="1">
      <c r="A54" s="16" t="s">
        <v>96</v>
      </c>
      <c r="B54" s="29">
        <v>984</v>
      </c>
      <c r="C54" s="30" t="s">
        <v>34</v>
      </c>
      <c r="D54" s="30" t="s">
        <v>46</v>
      </c>
      <c r="E54" s="30" t="s">
        <v>41</v>
      </c>
      <c r="F54" s="30" t="s">
        <v>0</v>
      </c>
      <c r="G54" s="44">
        <f t="shared" si="3"/>
        <v>104.185</v>
      </c>
      <c r="H54" s="44">
        <f t="shared" si="3"/>
        <v>104.185</v>
      </c>
      <c r="I54" s="50">
        <f t="shared" si="0"/>
        <v>100</v>
      </c>
    </row>
    <row r="55" spans="1:9" s="20" customFormat="1" ht="47.25" hidden="1">
      <c r="A55" s="31" t="s">
        <v>141</v>
      </c>
      <c r="B55" s="29">
        <v>984</v>
      </c>
      <c r="C55" s="30" t="s">
        <v>34</v>
      </c>
      <c r="D55" s="30" t="s">
        <v>46</v>
      </c>
      <c r="E55" s="30" t="s">
        <v>82</v>
      </c>
      <c r="F55" s="30" t="s">
        <v>0</v>
      </c>
      <c r="G55" s="44">
        <f t="shared" si="3"/>
        <v>104.185</v>
      </c>
      <c r="H55" s="44">
        <f t="shared" si="3"/>
        <v>104.185</v>
      </c>
      <c r="I55" s="50">
        <f t="shared" si="0"/>
        <v>100</v>
      </c>
    </row>
    <row r="56" spans="1:9" s="1" customFormat="1" ht="15.75" hidden="1">
      <c r="A56" s="16" t="s">
        <v>52</v>
      </c>
      <c r="B56" s="29">
        <v>984</v>
      </c>
      <c r="C56" s="30" t="s">
        <v>34</v>
      </c>
      <c r="D56" s="30" t="s">
        <v>46</v>
      </c>
      <c r="E56" s="30" t="s">
        <v>82</v>
      </c>
      <c r="F56" s="30" t="s">
        <v>24</v>
      </c>
      <c r="G56" s="44">
        <v>104.185</v>
      </c>
      <c r="H56" s="44">
        <v>104.185</v>
      </c>
      <c r="I56" s="50">
        <f t="shared" si="0"/>
        <v>100</v>
      </c>
    </row>
    <row r="57" spans="1:9" s="1" customFormat="1" ht="18.75">
      <c r="A57" s="12" t="s">
        <v>142</v>
      </c>
      <c r="B57" s="23">
        <v>984</v>
      </c>
      <c r="C57" s="13" t="s">
        <v>9</v>
      </c>
      <c r="D57" s="13" t="s">
        <v>6</v>
      </c>
      <c r="E57" s="13" t="s">
        <v>1</v>
      </c>
      <c r="F57" s="13" t="s">
        <v>0</v>
      </c>
      <c r="G57" s="43">
        <f>G58</f>
        <v>5873.146</v>
      </c>
      <c r="H57" s="43">
        <f>H58</f>
        <v>5873.146</v>
      </c>
      <c r="I57" s="22">
        <f t="shared" si="0"/>
        <v>100</v>
      </c>
    </row>
    <row r="58" spans="1:9" s="1" customFormat="1" ht="18.75">
      <c r="A58" s="12" t="s">
        <v>143</v>
      </c>
      <c r="B58" s="23">
        <v>984</v>
      </c>
      <c r="C58" s="13" t="s">
        <v>9</v>
      </c>
      <c r="D58" s="13" t="s">
        <v>144</v>
      </c>
      <c r="E58" s="13" t="s">
        <v>1</v>
      </c>
      <c r="F58" s="13" t="s">
        <v>0</v>
      </c>
      <c r="G58" s="46">
        <f>SUM(G60+G63+G65+G67+G69)</f>
        <v>5873.146</v>
      </c>
      <c r="H58" s="46">
        <f>SUM(H60+H63+H65+H67+H69)</f>
        <v>5873.146</v>
      </c>
      <c r="I58" s="22">
        <f t="shared" si="0"/>
        <v>100</v>
      </c>
    </row>
    <row r="59" spans="1:10" s="1" customFormat="1" ht="19.5" customHeight="1" hidden="1">
      <c r="A59" s="26" t="s">
        <v>145</v>
      </c>
      <c r="B59" s="29">
        <v>984</v>
      </c>
      <c r="C59" s="32" t="s">
        <v>9</v>
      </c>
      <c r="D59" s="32" t="s">
        <v>144</v>
      </c>
      <c r="E59" s="30" t="s">
        <v>120</v>
      </c>
      <c r="F59" s="30" t="s">
        <v>0</v>
      </c>
      <c r="G59" s="45">
        <v>1500</v>
      </c>
      <c r="H59" s="45">
        <v>1500</v>
      </c>
      <c r="I59" s="50">
        <f t="shared" si="0"/>
        <v>100</v>
      </c>
      <c r="J59" s="51"/>
    </row>
    <row r="60" spans="1:10" s="1" customFormat="1" ht="31.5" hidden="1">
      <c r="A60" s="26" t="s">
        <v>146</v>
      </c>
      <c r="B60" s="27">
        <v>984</v>
      </c>
      <c r="C60" s="32" t="s">
        <v>9</v>
      </c>
      <c r="D60" s="32" t="s">
        <v>144</v>
      </c>
      <c r="E60" s="35" t="s">
        <v>121</v>
      </c>
      <c r="F60" s="35" t="s">
        <v>0</v>
      </c>
      <c r="G60" s="45">
        <v>1500</v>
      </c>
      <c r="H60" s="45">
        <v>1500</v>
      </c>
      <c r="I60" s="50">
        <f t="shared" si="0"/>
        <v>100</v>
      </c>
      <c r="J60" s="51"/>
    </row>
    <row r="61" spans="1:10" s="1" customFormat="1" ht="17.25" customHeight="1" hidden="1">
      <c r="A61" s="5" t="s">
        <v>52</v>
      </c>
      <c r="B61" s="27">
        <v>984</v>
      </c>
      <c r="C61" s="32" t="s">
        <v>9</v>
      </c>
      <c r="D61" s="32" t="s">
        <v>144</v>
      </c>
      <c r="E61" s="35" t="s">
        <v>121</v>
      </c>
      <c r="F61" s="35" t="s">
        <v>24</v>
      </c>
      <c r="G61" s="45">
        <v>1500</v>
      </c>
      <c r="H61" s="45">
        <v>1500</v>
      </c>
      <c r="I61" s="50">
        <f t="shared" si="0"/>
        <v>100</v>
      </c>
      <c r="J61" s="51"/>
    </row>
    <row r="62" spans="1:10" s="1" customFormat="1" ht="18.75" customHeight="1" hidden="1">
      <c r="A62" s="5" t="s">
        <v>90</v>
      </c>
      <c r="B62" s="27">
        <v>984</v>
      </c>
      <c r="C62" s="32" t="s">
        <v>9</v>
      </c>
      <c r="D62" s="32" t="s">
        <v>144</v>
      </c>
      <c r="E62" s="35" t="s">
        <v>80</v>
      </c>
      <c r="F62" s="35" t="s">
        <v>0</v>
      </c>
      <c r="G62" s="45">
        <v>1809.873</v>
      </c>
      <c r="H62" s="45">
        <v>1809.873</v>
      </c>
      <c r="I62" s="50">
        <f t="shared" si="0"/>
        <v>100</v>
      </c>
      <c r="J62" s="51"/>
    </row>
    <row r="63" spans="1:10" s="1" customFormat="1" ht="31.5" hidden="1">
      <c r="A63" s="5" t="s">
        <v>147</v>
      </c>
      <c r="B63" s="27">
        <v>984</v>
      </c>
      <c r="C63" s="32" t="s">
        <v>9</v>
      </c>
      <c r="D63" s="32" t="s">
        <v>144</v>
      </c>
      <c r="E63" s="35" t="s">
        <v>148</v>
      </c>
      <c r="F63" s="35" t="s">
        <v>0</v>
      </c>
      <c r="G63" s="45">
        <v>1809.873</v>
      </c>
      <c r="H63" s="45">
        <v>1809.873</v>
      </c>
      <c r="I63" s="50">
        <f t="shared" si="0"/>
        <v>100</v>
      </c>
      <c r="J63" s="51"/>
    </row>
    <row r="64" spans="1:10" s="1" customFormat="1" ht="15.75" hidden="1">
      <c r="A64" s="16" t="s">
        <v>52</v>
      </c>
      <c r="B64" s="27">
        <v>984</v>
      </c>
      <c r="C64" s="32" t="s">
        <v>9</v>
      </c>
      <c r="D64" s="32" t="s">
        <v>144</v>
      </c>
      <c r="E64" s="35" t="s">
        <v>148</v>
      </c>
      <c r="F64" s="35" t="s">
        <v>24</v>
      </c>
      <c r="G64" s="45">
        <v>1809.873</v>
      </c>
      <c r="H64" s="45">
        <v>1809.873</v>
      </c>
      <c r="I64" s="50">
        <f t="shared" si="0"/>
        <v>100</v>
      </c>
      <c r="J64" s="51"/>
    </row>
    <row r="65" spans="1:10" s="1" customFormat="1" ht="31.5" hidden="1">
      <c r="A65" s="11" t="s">
        <v>122</v>
      </c>
      <c r="B65" s="27">
        <v>984</v>
      </c>
      <c r="C65" s="32" t="s">
        <v>9</v>
      </c>
      <c r="D65" s="32" t="s">
        <v>144</v>
      </c>
      <c r="E65" s="32" t="s">
        <v>123</v>
      </c>
      <c r="F65" s="32" t="s">
        <v>0</v>
      </c>
      <c r="G65" s="45">
        <v>1663</v>
      </c>
      <c r="H65" s="45">
        <v>1663</v>
      </c>
      <c r="I65" s="50">
        <f t="shared" si="0"/>
        <v>100</v>
      </c>
      <c r="J65" s="51"/>
    </row>
    <row r="66" spans="1:9" s="20" customFormat="1" ht="15.75" hidden="1">
      <c r="A66" s="16" t="s">
        <v>52</v>
      </c>
      <c r="B66" s="27">
        <v>984</v>
      </c>
      <c r="C66" s="32" t="s">
        <v>9</v>
      </c>
      <c r="D66" s="32" t="s">
        <v>144</v>
      </c>
      <c r="E66" s="32" t="s">
        <v>123</v>
      </c>
      <c r="F66" s="32" t="s">
        <v>24</v>
      </c>
      <c r="G66" s="45">
        <v>1663</v>
      </c>
      <c r="H66" s="45">
        <v>1663</v>
      </c>
      <c r="I66" s="50">
        <f t="shared" si="0"/>
        <v>100</v>
      </c>
    </row>
    <row r="67" spans="1:9" s="20" customFormat="1" ht="31.5" hidden="1">
      <c r="A67" s="5" t="s">
        <v>149</v>
      </c>
      <c r="B67" s="29">
        <v>984</v>
      </c>
      <c r="C67" s="32" t="s">
        <v>9</v>
      </c>
      <c r="D67" s="32" t="s">
        <v>144</v>
      </c>
      <c r="E67" s="30" t="s">
        <v>150</v>
      </c>
      <c r="F67" s="30" t="s">
        <v>0</v>
      </c>
      <c r="G67" s="44">
        <f>G68</f>
        <v>797.264</v>
      </c>
      <c r="H67" s="44">
        <f>H68</f>
        <v>797.264</v>
      </c>
      <c r="I67" s="50">
        <f t="shared" si="0"/>
        <v>100</v>
      </c>
    </row>
    <row r="68" spans="1:10" s="10" customFormat="1" ht="18" customHeight="1" hidden="1">
      <c r="A68" s="5" t="s">
        <v>52</v>
      </c>
      <c r="B68" s="29">
        <v>984</v>
      </c>
      <c r="C68" s="32" t="s">
        <v>9</v>
      </c>
      <c r="D68" s="32" t="s">
        <v>144</v>
      </c>
      <c r="E68" s="30" t="s">
        <v>150</v>
      </c>
      <c r="F68" s="30" t="s">
        <v>24</v>
      </c>
      <c r="G68" s="44">
        <v>797.264</v>
      </c>
      <c r="H68" s="44">
        <v>797.264</v>
      </c>
      <c r="I68" s="50">
        <f t="shared" si="0"/>
        <v>100</v>
      </c>
      <c r="J68" s="51"/>
    </row>
    <row r="69" spans="1:10" s="10" customFormat="1" ht="47.25" hidden="1">
      <c r="A69" s="5" t="s">
        <v>151</v>
      </c>
      <c r="B69" s="29">
        <v>984</v>
      </c>
      <c r="C69" s="32" t="s">
        <v>9</v>
      </c>
      <c r="D69" s="32" t="s">
        <v>144</v>
      </c>
      <c r="E69" s="30" t="s">
        <v>152</v>
      </c>
      <c r="F69" s="30" t="s">
        <v>0</v>
      </c>
      <c r="G69" s="44">
        <f>G70</f>
        <v>103.009</v>
      </c>
      <c r="H69" s="44">
        <f>H70</f>
        <v>103.009</v>
      </c>
      <c r="I69" s="50">
        <f t="shared" si="0"/>
        <v>100</v>
      </c>
      <c r="J69" s="51"/>
    </row>
    <row r="70" spans="1:10" s="10" customFormat="1" ht="15.75" hidden="1">
      <c r="A70" s="5" t="s">
        <v>52</v>
      </c>
      <c r="B70" s="29">
        <v>984</v>
      </c>
      <c r="C70" s="32" t="s">
        <v>9</v>
      </c>
      <c r="D70" s="32" t="s">
        <v>144</v>
      </c>
      <c r="E70" s="30" t="s">
        <v>152</v>
      </c>
      <c r="F70" s="30" t="s">
        <v>24</v>
      </c>
      <c r="G70" s="44">
        <v>103.009</v>
      </c>
      <c r="H70" s="44">
        <v>103.009</v>
      </c>
      <c r="I70" s="50">
        <f t="shared" si="0"/>
        <v>100</v>
      </c>
      <c r="J70" s="51"/>
    </row>
    <row r="71" spans="1:9" s="1" customFormat="1" ht="18" customHeight="1">
      <c r="A71" s="12" t="s">
        <v>17</v>
      </c>
      <c r="B71" s="23">
        <v>984</v>
      </c>
      <c r="C71" s="13" t="s">
        <v>5</v>
      </c>
      <c r="D71" s="13" t="s">
        <v>6</v>
      </c>
      <c r="E71" s="13" t="s">
        <v>1</v>
      </c>
      <c r="F71" s="13" t="s">
        <v>0</v>
      </c>
      <c r="G71" s="43">
        <f>SUM(G72+G79+G94)</f>
        <v>10767.79</v>
      </c>
      <c r="H71" s="43">
        <f>SUM(H72+H79+H94)</f>
        <v>10548.776</v>
      </c>
      <c r="I71" s="22">
        <f t="shared" si="0"/>
        <v>97.96602645482498</v>
      </c>
    </row>
    <row r="72" spans="1:9" s="1" customFormat="1" ht="18.75">
      <c r="A72" s="12" t="s">
        <v>18</v>
      </c>
      <c r="B72" s="23">
        <v>984</v>
      </c>
      <c r="C72" s="13" t="s">
        <v>5</v>
      </c>
      <c r="D72" s="13" t="s">
        <v>7</v>
      </c>
      <c r="E72" s="13" t="s">
        <v>1</v>
      </c>
      <c r="F72" s="13" t="s">
        <v>0</v>
      </c>
      <c r="G72" s="43">
        <f>SUM(G73+G76)</f>
        <v>581.4300000000001</v>
      </c>
      <c r="H72" s="43">
        <f>SUM(H73+H76)</f>
        <v>581.429</v>
      </c>
      <c r="I72" s="22">
        <f t="shared" si="0"/>
        <v>99.99982801025057</v>
      </c>
    </row>
    <row r="73" spans="1:9" s="1" customFormat="1" ht="15.75" hidden="1">
      <c r="A73" s="16" t="s">
        <v>19</v>
      </c>
      <c r="B73" s="29">
        <v>984</v>
      </c>
      <c r="C73" s="30" t="s">
        <v>5</v>
      </c>
      <c r="D73" s="30" t="s">
        <v>7</v>
      </c>
      <c r="E73" s="30" t="s">
        <v>2</v>
      </c>
      <c r="F73" s="30" t="s">
        <v>0</v>
      </c>
      <c r="G73" s="44">
        <f>SUM(G74)</f>
        <v>374.391</v>
      </c>
      <c r="H73" s="44">
        <f>SUM(H74)</f>
        <v>374.39</v>
      </c>
      <c r="I73" s="50">
        <f t="shared" si="0"/>
        <v>99.9997328995622</v>
      </c>
    </row>
    <row r="74" spans="1:9" s="1" customFormat="1" ht="31.5" hidden="1">
      <c r="A74" s="16" t="s">
        <v>43</v>
      </c>
      <c r="B74" s="29">
        <v>984</v>
      </c>
      <c r="C74" s="30" t="s">
        <v>5</v>
      </c>
      <c r="D74" s="30" t="s">
        <v>7</v>
      </c>
      <c r="E74" s="30" t="s">
        <v>38</v>
      </c>
      <c r="F74" s="30" t="s">
        <v>0</v>
      </c>
      <c r="G74" s="44">
        <f>SUM(G75)</f>
        <v>374.391</v>
      </c>
      <c r="H74" s="44">
        <f>SUM(H75)</f>
        <v>374.39</v>
      </c>
      <c r="I74" s="50">
        <f t="shared" si="0"/>
        <v>99.9997328995622</v>
      </c>
    </row>
    <row r="75" spans="1:9" s="1" customFormat="1" ht="15.75" hidden="1">
      <c r="A75" s="16" t="s">
        <v>52</v>
      </c>
      <c r="B75" s="29">
        <v>984</v>
      </c>
      <c r="C75" s="30" t="s">
        <v>5</v>
      </c>
      <c r="D75" s="30" t="s">
        <v>7</v>
      </c>
      <c r="E75" s="30" t="s">
        <v>38</v>
      </c>
      <c r="F75" s="30" t="s">
        <v>24</v>
      </c>
      <c r="G75" s="44">
        <v>374.391</v>
      </c>
      <c r="H75" s="44">
        <v>374.39</v>
      </c>
      <c r="I75" s="50">
        <f aca="true" t="shared" si="4" ref="I75:I137">SUM(H75/G75*100)</f>
        <v>99.9997328995622</v>
      </c>
    </row>
    <row r="76" spans="1:9" s="1" customFormat="1" ht="15.75" hidden="1">
      <c r="A76" s="25" t="s">
        <v>90</v>
      </c>
      <c r="B76" s="29">
        <v>984</v>
      </c>
      <c r="C76" s="32" t="s">
        <v>5</v>
      </c>
      <c r="D76" s="32" t="s">
        <v>7</v>
      </c>
      <c r="E76" s="32" t="s">
        <v>80</v>
      </c>
      <c r="F76" s="32" t="s">
        <v>0</v>
      </c>
      <c r="G76" s="44">
        <v>207.039</v>
      </c>
      <c r="H76" s="44">
        <v>207.039</v>
      </c>
      <c r="I76" s="50">
        <f t="shared" si="4"/>
        <v>100</v>
      </c>
    </row>
    <row r="77" spans="1:9" s="1" customFormat="1" ht="31.5" hidden="1">
      <c r="A77" s="5" t="s">
        <v>114</v>
      </c>
      <c r="B77" s="29">
        <v>984</v>
      </c>
      <c r="C77" s="32" t="s">
        <v>5</v>
      </c>
      <c r="D77" s="32" t="s">
        <v>7</v>
      </c>
      <c r="E77" s="32" t="s">
        <v>115</v>
      </c>
      <c r="F77" s="32" t="s">
        <v>0</v>
      </c>
      <c r="G77" s="44">
        <v>207.039</v>
      </c>
      <c r="H77" s="44">
        <v>207.039</v>
      </c>
      <c r="I77" s="50">
        <f t="shared" si="4"/>
        <v>100</v>
      </c>
    </row>
    <row r="78" spans="1:9" s="1" customFormat="1" ht="15.75" hidden="1">
      <c r="A78" s="5" t="s">
        <v>52</v>
      </c>
      <c r="B78" s="29">
        <v>984</v>
      </c>
      <c r="C78" s="32" t="s">
        <v>5</v>
      </c>
      <c r="D78" s="32" t="s">
        <v>7</v>
      </c>
      <c r="E78" s="32" t="s">
        <v>115</v>
      </c>
      <c r="F78" s="32" t="s">
        <v>24</v>
      </c>
      <c r="G78" s="44">
        <v>207.039</v>
      </c>
      <c r="H78" s="44">
        <v>207.039</v>
      </c>
      <c r="I78" s="50">
        <f t="shared" si="4"/>
        <v>100</v>
      </c>
    </row>
    <row r="79" spans="1:9" s="1" customFormat="1" ht="18.75">
      <c r="A79" s="36" t="s">
        <v>20</v>
      </c>
      <c r="B79" s="23">
        <v>984</v>
      </c>
      <c r="C79" s="13" t="s">
        <v>5</v>
      </c>
      <c r="D79" s="13" t="s">
        <v>8</v>
      </c>
      <c r="E79" s="13" t="s">
        <v>1</v>
      </c>
      <c r="F79" s="13" t="s">
        <v>0</v>
      </c>
      <c r="G79" s="43">
        <f>SUM(G80+G87+G83)</f>
        <v>7910.0830000000005</v>
      </c>
      <c r="H79" s="43">
        <f>SUM(H80+H87+H83)</f>
        <v>7910.072</v>
      </c>
      <c r="I79" s="22">
        <f t="shared" si="4"/>
        <v>99.99986093698384</v>
      </c>
    </row>
    <row r="80" spans="1:9" s="1" customFormat="1" ht="15.75" hidden="1">
      <c r="A80" s="16" t="s">
        <v>12</v>
      </c>
      <c r="B80" s="29">
        <v>984</v>
      </c>
      <c r="C80" s="30" t="s">
        <v>5</v>
      </c>
      <c r="D80" s="30" t="s">
        <v>8</v>
      </c>
      <c r="E80" s="30" t="s">
        <v>3</v>
      </c>
      <c r="F80" s="30" t="s">
        <v>0</v>
      </c>
      <c r="G80" s="44">
        <f>SUM(G82)</f>
        <v>1281.824</v>
      </c>
      <c r="H80" s="44">
        <f>SUM(H82)</f>
        <v>1281.814</v>
      </c>
      <c r="I80" s="50">
        <f t="shared" si="4"/>
        <v>99.99921986169709</v>
      </c>
    </row>
    <row r="81" spans="1:9" s="1" customFormat="1" ht="15.75" hidden="1">
      <c r="A81" s="16" t="s">
        <v>153</v>
      </c>
      <c r="B81" s="29">
        <v>984</v>
      </c>
      <c r="C81" s="30" t="s">
        <v>5</v>
      </c>
      <c r="D81" s="30" t="s">
        <v>8</v>
      </c>
      <c r="E81" s="30" t="s">
        <v>32</v>
      </c>
      <c r="F81" s="30" t="s">
        <v>0</v>
      </c>
      <c r="G81" s="44">
        <v>1281.824</v>
      </c>
      <c r="H81" s="44">
        <v>1281.814</v>
      </c>
      <c r="I81" s="50">
        <f t="shared" si="4"/>
        <v>99.99921986169709</v>
      </c>
    </row>
    <row r="82" spans="1:9" s="1" customFormat="1" ht="15.75" hidden="1">
      <c r="A82" s="16" t="s">
        <v>52</v>
      </c>
      <c r="B82" s="29">
        <v>984</v>
      </c>
      <c r="C82" s="30" t="s">
        <v>5</v>
      </c>
      <c r="D82" s="30" t="s">
        <v>8</v>
      </c>
      <c r="E82" s="30" t="s">
        <v>32</v>
      </c>
      <c r="F82" s="30" t="s">
        <v>24</v>
      </c>
      <c r="G82" s="44">
        <v>1281.824</v>
      </c>
      <c r="H82" s="44">
        <v>1281.814</v>
      </c>
      <c r="I82" s="50">
        <f t="shared" si="4"/>
        <v>99.99921986169709</v>
      </c>
    </row>
    <row r="83" spans="1:9" s="1" customFormat="1" ht="22.5" customHeight="1" hidden="1">
      <c r="A83" s="5" t="s">
        <v>90</v>
      </c>
      <c r="B83" s="24">
        <v>984</v>
      </c>
      <c r="C83" s="32" t="s">
        <v>5</v>
      </c>
      <c r="D83" s="32" t="s">
        <v>8</v>
      </c>
      <c r="E83" s="32" t="s">
        <v>80</v>
      </c>
      <c r="F83" s="32" t="s">
        <v>0</v>
      </c>
      <c r="G83" s="44">
        <v>5178.323</v>
      </c>
      <c r="H83" s="44">
        <v>5178.323</v>
      </c>
      <c r="I83" s="50">
        <f t="shared" si="4"/>
        <v>100</v>
      </c>
    </row>
    <row r="84" spans="1:9" s="1" customFormat="1" ht="47.25" hidden="1">
      <c r="A84" s="5" t="s">
        <v>116</v>
      </c>
      <c r="B84" s="24">
        <v>984</v>
      </c>
      <c r="C84" s="32" t="s">
        <v>5</v>
      </c>
      <c r="D84" s="32" t="s">
        <v>8</v>
      </c>
      <c r="E84" s="32" t="s">
        <v>117</v>
      </c>
      <c r="F84" s="32" t="s">
        <v>0</v>
      </c>
      <c r="G84" s="44">
        <v>5178.323</v>
      </c>
      <c r="H84" s="44">
        <v>5178.323</v>
      </c>
      <c r="I84" s="50">
        <f t="shared" si="4"/>
        <v>100</v>
      </c>
    </row>
    <row r="85" spans="1:9" s="17" customFormat="1" ht="63" hidden="1">
      <c r="A85" s="5" t="s">
        <v>118</v>
      </c>
      <c r="B85" s="24">
        <v>984</v>
      </c>
      <c r="C85" s="32" t="s">
        <v>5</v>
      </c>
      <c r="D85" s="32" t="s">
        <v>8</v>
      </c>
      <c r="E85" s="32" t="s">
        <v>119</v>
      </c>
      <c r="F85" s="32" t="s">
        <v>0</v>
      </c>
      <c r="G85" s="44">
        <v>5178.323</v>
      </c>
      <c r="H85" s="44">
        <v>5178.323</v>
      </c>
      <c r="I85" s="50">
        <f t="shared" si="4"/>
        <v>100</v>
      </c>
    </row>
    <row r="86" spans="1:9" s="9" customFormat="1" ht="15.75" hidden="1">
      <c r="A86" s="5" t="s">
        <v>47</v>
      </c>
      <c r="B86" s="24">
        <v>984</v>
      </c>
      <c r="C86" s="32" t="s">
        <v>5</v>
      </c>
      <c r="D86" s="32" t="s">
        <v>8</v>
      </c>
      <c r="E86" s="32" t="s">
        <v>119</v>
      </c>
      <c r="F86" s="32" t="s">
        <v>48</v>
      </c>
      <c r="G86" s="44">
        <v>5178.323</v>
      </c>
      <c r="H86" s="44">
        <v>5178.323</v>
      </c>
      <c r="I86" s="50">
        <f t="shared" si="4"/>
        <v>100</v>
      </c>
    </row>
    <row r="87" spans="1:9" s="1" customFormat="1" ht="15.75" hidden="1">
      <c r="A87" s="16" t="s">
        <v>96</v>
      </c>
      <c r="B87" s="29">
        <v>984</v>
      </c>
      <c r="C87" s="30" t="s">
        <v>5</v>
      </c>
      <c r="D87" s="30" t="s">
        <v>8</v>
      </c>
      <c r="E87" s="30" t="s">
        <v>41</v>
      </c>
      <c r="F87" s="30" t="s">
        <v>0</v>
      </c>
      <c r="G87" s="44">
        <f>SUM(G88+G90+G92)</f>
        <v>1449.9360000000001</v>
      </c>
      <c r="H87" s="44">
        <f>SUM(H88+H90+H92)</f>
        <v>1449.935</v>
      </c>
      <c r="I87" s="50">
        <f t="shared" si="4"/>
        <v>99.99993103143862</v>
      </c>
    </row>
    <row r="88" spans="1:9" s="1" customFormat="1" ht="63" hidden="1">
      <c r="A88" s="16" t="s">
        <v>154</v>
      </c>
      <c r="B88" s="29">
        <v>984</v>
      </c>
      <c r="C88" s="30" t="s">
        <v>5</v>
      </c>
      <c r="D88" s="30" t="s">
        <v>8</v>
      </c>
      <c r="E88" s="30" t="s">
        <v>83</v>
      </c>
      <c r="F88" s="30" t="s">
        <v>0</v>
      </c>
      <c r="G88" s="44">
        <v>19.909</v>
      </c>
      <c r="H88" s="44">
        <v>19.908</v>
      </c>
      <c r="I88" s="50">
        <f t="shared" si="4"/>
        <v>99.99497714601438</v>
      </c>
    </row>
    <row r="89" spans="1:9" s="1" customFormat="1" ht="15.75" hidden="1">
      <c r="A89" s="16" t="s">
        <v>52</v>
      </c>
      <c r="B89" s="29">
        <v>984</v>
      </c>
      <c r="C89" s="30" t="s">
        <v>5</v>
      </c>
      <c r="D89" s="30" t="s">
        <v>8</v>
      </c>
      <c r="E89" s="30" t="s">
        <v>83</v>
      </c>
      <c r="F89" s="30" t="s">
        <v>24</v>
      </c>
      <c r="G89" s="44">
        <v>19.909</v>
      </c>
      <c r="H89" s="44">
        <v>19.908</v>
      </c>
      <c r="I89" s="50">
        <f t="shared" si="4"/>
        <v>99.99497714601438</v>
      </c>
    </row>
    <row r="90" spans="1:9" s="1" customFormat="1" ht="47.25" hidden="1">
      <c r="A90" s="16" t="s">
        <v>155</v>
      </c>
      <c r="B90" s="29">
        <v>984</v>
      </c>
      <c r="C90" s="30" t="s">
        <v>5</v>
      </c>
      <c r="D90" s="30" t="s">
        <v>8</v>
      </c>
      <c r="E90" s="30" t="s">
        <v>73</v>
      </c>
      <c r="F90" s="30" t="s">
        <v>0</v>
      </c>
      <c r="G90" s="44">
        <f>G91</f>
        <v>1005.077</v>
      </c>
      <c r="H90" s="44">
        <f>H91</f>
        <v>1005.077</v>
      </c>
      <c r="I90" s="50">
        <f t="shared" si="4"/>
        <v>100</v>
      </c>
    </row>
    <row r="91" spans="1:9" s="1" customFormat="1" ht="15.75" hidden="1">
      <c r="A91" s="16" t="s">
        <v>52</v>
      </c>
      <c r="B91" s="29">
        <v>984</v>
      </c>
      <c r="C91" s="30" t="s">
        <v>5</v>
      </c>
      <c r="D91" s="30" t="s">
        <v>8</v>
      </c>
      <c r="E91" s="30" t="s">
        <v>73</v>
      </c>
      <c r="F91" s="30" t="s">
        <v>24</v>
      </c>
      <c r="G91" s="44">
        <v>1005.077</v>
      </c>
      <c r="H91" s="44">
        <v>1005.077</v>
      </c>
      <c r="I91" s="50">
        <f t="shared" si="4"/>
        <v>100</v>
      </c>
    </row>
    <row r="92" spans="1:9" s="17" customFormat="1" ht="63" hidden="1">
      <c r="A92" s="16" t="s">
        <v>156</v>
      </c>
      <c r="B92" s="29">
        <v>984</v>
      </c>
      <c r="C92" s="30" t="s">
        <v>5</v>
      </c>
      <c r="D92" s="30" t="s">
        <v>8</v>
      </c>
      <c r="E92" s="30" t="s">
        <v>91</v>
      </c>
      <c r="F92" s="30" t="s">
        <v>0</v>
      </c>
      <c r="G92" s="44">
        <f>G93</f>
        <v>424.95</v>
      </c>
      <c r="H92" s="44">
        <f>H93</f>
        <v>424.95</v>
      </c>
      <c r="I92" s="50">
        <f t="shared" si="4"/>
        <v>100</v>
      </c>
    </row>
    <row r="93" spans="1:9" s="9" customFormat="1" ht="15.75" hidden="1">
      <c r="A93" s="16" t="s">
        <v>52</v>
      </c>
      <c r="B93" s="29">
        <v>984</v>
      </c>
      <c r="C93" s="37" t="s">
        <v>5</v>
      </c>
      <c r="D93" s="37" t="s">
        <v>8</v>
      </c>
      <c r="E93" s="37" t="s">
        <v>91</v>
      </c>
      <c r="F93" s="37" t="s">
        <v>24</v>
      </c>
      <c r="G93" s="44">
        <v>424.95</v>
      </c>
      <c r="H93" s="44">
        <v>424.95</v>
      </c>
      <c r="I93" s="50">
        <f t="shared" si="4"/>
        <v>100</v>
      </c>
    </row>
    <row r="94" spans="1:9" s="1" customFormat="1" ht="18.75">
      <c r="A94" s="12" t="s">
        <v>33</v>
      </c>
      <c r="B94" s="23">
        <v>984</v>
      </c>
      <c r="C94" s="13" t="s">
        <v>5</v>
      </c>
      <c r="D94" s="13" t="s">
        <v>34</v>
      </c>
      <c r="E94" s="13" t="s">
        <v>1</v>
      </c>
      <c r="F94" s="13" t="s">
        <v>0</v>
      </c>
      <c r="G94" s="43">
        <f>SUM(G95+G104)</f>
        <v>2276.277</v>
      </c>
      <c r="H94" s="43">
        <f>SUM(H95+H104)</f>
        <v>2057.275</v>
      </c>
      <c r="I94" s="22">
        <f t="shared" si="4"/>
        <v>90.37893894284396</v>
      </c>
    </row>
    <row r="95" spans="1:10" s="1" customFormat="1" ht="15.75" hidden="1">
      <c r="A95" s="16" t="s">
        <v>33</v>
      </c>
      <c r="B95" s="29">
        <v>984</v>
      </c>
      <c r="C95" s="30" t="s">
        <v>5</v>
      </c>
      <c r="D95" s="30" t="s">
        <v>34</v>
      </c>
      <c r="E95" s="30" t="s">
        <v>49</v>
      </c>
      <c r="F95" s="30" t="s">
        <v>0</v>
      </c>
      <c r="G95" s="44">
        <f>SUM(G96+G98+G100+G102)</f>
        <v>2126.784</v>
      </c>
      <c r="H95" s="44">
        <f>SUM(H96+H98+H100+H102)</f>
        <v>1907.784</v>
      </c>
      <c r="I95" s="50">
        <f t="shared" si="4"/>
        <v>89.7027624808161</v>
      </c>
      <c r="J95" s="51"/>
    </row>
    <row r="96" spans="1:10" s="1" customFormat="1" ht="15.75" hidden="1">
      <c r="A96" s="16" t="s">
        <v>37</v>
      </c>
      <c r="B96" s="29">
        <v>984</v>
      </c>
      <c r="C96" s="30" t="s">
        <v>5</v>
      </c>
      <c r="D96" s="30" t="s">
        <v>34</v>
      </c>
      <c r="E96" s="30" t="s">
        <v>35</v>
      </c>
      <c r="F96" s="30" t="s">
        <v>0</v>
      </c>
      <c r="G96" s="44">
        <f>SUM(G97)</f>
        <v>729.536</v>
      </c>
      <c r="H96" s="44">
        <f>SUM(H97)</f>
        <v>729.499</v>
      </c>
      <c r="I96" s="50">
        <f t="shared" si="4"/>
        <v>99.99492828318274</v>
      </c>
      <c r="J96" s="51"/>
    </row>
    <row r="97" spans="1:10" s="17" customFormat="1" ht="18" hidden="1">
      <c r="A97" s="16" t="s">
        <v>52</v>
      </c>
      <c r="B97" s="29">
        <v>984</v>
      </c>
      <c r="C97" s="30" t="s">
        <v>5</v>
      </c>
      <c r="D97" s="30" t="s">
        <v>34</v>
      </c>
      <c r="E97" s="30" t="s">
        <v>35</v>
      </c>
      <c r="F97" s="30" t="s">
        <v>24</v>
      </c>
      <c r="G97" s="44">
        <v>729.536</v>
      </c>
      <c r="H97" s="44">
        <v>729.499</v>
      </c>
      <c r="I97" s="50">
        <f t="shared" si="4"/>
        <v>99.99492828318274</v>
      </c>
      <c r="J97" s="52"/>
    </row>
    <row r="98" spans="1:10" s="9" customFormat="1" ht="31.5" hidden="1">
      <c r="A98" s="16" t="s">
        <v>54</v>
      </c>
      <c r="B98" s="29">
        <v>984</v>
      </c>
      <c r="C98" s="30" t="s">
        <v>5</v>
      </c>
      <c r="D98" s="30" t="s">
        <v>34</v>
      </c>
      <c r="E98" s="30" t="s">
        <v>36</v>
      </c>
      <c r="F98" s="30" t="s">
        <v>0</v>
      </c>
      <c r="G98" s="44">
        <f>SUM(G99)</f>
        <v>1307.248</v>
      </c>
      <c r="H98" s="44">
        <f>SUM(H99)</f>
        <v>1088.286</v>
      </c>
      <c r="I98" s="50">
        <f t="shared" si="4"/>
        <v>83.2501560530213</v>
      </c>
      <c r="J98" s="20"/>
    </row>
    <row r="99" spans="1:10" s="1" customFormat="1" ht="15.75" hidden="1">
      <c r="A99" s="16" t="s">
        <v>52</v>
      </c>
      <c r="B99" s="29">
        <v>984</v>
      </c>
      <c r="C99" s="30" t="s">
        <v>5</v>
      </c>
      <c r="D99" s="30" t="s">
        <v>34</v>
      </c>
      <c r="E99" s="30" t="s">
        <v>36</v>
      </c>
      <c r="F99" s="30" t="s">
        <v>24</v>
      </c>
      <c r="G99" s="44">
        <v>1307.248</v>
      </c>
      <c r="H99" s="44">
        <v>1088.286</v>
      </c>
      <c r="I99" s="50">
        <f t="shared" si="4"/>
        <v>83.2501560530213</v>
      </c>
      <c r="J99" s="51"/>
    </row>
    <row r="100" spans="1:10" s="1" customFormat="1" ht="15.75" hidden="1">
      <c r="A100" s="16" t="s">
        <v>53</v>
      </c>
      <c r="B100" s="29">
        <v>984</v>
      </c>
      <c r="C100" s="30" t="s">
        <v>5</v>
      </c>
      <c r="D100" s="30" t="s">
        <v>34</v>
      </c>
      <c r="E100" s="30" t="s">
        <v>57</v>
      </c>
      <c r="F100" s="30" t="s">
        <v>0</v>
      </c>
      <c r="G100" s="44">
        <f>SUM(G101)</f>
        <v>50</v>
      </c>
      <c r="H100" s="44">
        <f>SUM(H101)</f>
        <v>50</v>
      </c>
      <c r="I100" s="50">
        <f t="shared" si="4"/>
        <v>100</v>
      </c>
      <c r="J100" s="51"/>
    </row>
    <row r="101" spans="1:10" s="1" customFormat="1" ht="15.75" hidden="1">
      <c r="A101" s="16" t="s">
        <v>52</v>
      </c>
      <c r="B101" s="29">
        <v>984</v>
      </c>
      <c r="C101" s="30" t="s">
        <v>5</v>
      </c>
      <c r="D101" s="30" t="s">
        <v>34</v>
      </c>
      <c r="E101" s="30" t="s">
        <v>57</v>
      </c>
      <c r="F101" s="30" t="s">
        <v>24</v>
      </c>
      <c r="G101" s="44">
        <v>50</v>
      </c>
      <c r="H101" s="44">
        <v>50</v>
      </c>
      <c r="I101" s="50">
        <f t="shared" si="4"/>
        <v>100</v>
      </c>
      <c r="J101" s="51"/>
    </row>
    <row r="102" spans="1:10" s="1" customFormat="1" ht="15.75" hidden="1">
      <c r="A102" s="16" t="s">
        <v>56</v>
      </c>
      <c r="B102" s="29">
        <v>984</v>
      </c>
      <c r="C102" s="30" t="s">
        <v>5</v>
      </c>
      <c r="D102" s="30" t="s">
        <v>34</v>
      </c>
      <c r="E102" s="30" t="s">
        <v>59</v>
      </c>
      <c r="F102" s="30" t="s">
        <v>0</v>
      </c>
      <c r="G102" s="44">
        <f>SUM(G103)</f>
        <v>40</v>
      </c>
      <c r="H102" s="44">
        <f>SUM(H103)</f>
        <v>39.999</v>
      </c>
      <c r="I102" s="50">
        <f t="shared" si="4"/>
        <v>99.9975</v>
      </c>
      <c r="J102" s="51"/>
    </row>
    <row r="103" spans="1:10" ht="15.75" hidden="1">
      <c r="A103" s="16" t="s">
        <v>52</v>
      </c>
      <c r="B103" s="29">
        <v>984</v>
      </c>
      <c r="C103" s="30" t="s">
        <v>5</v>
      </c>
      <c r="D103" s="30" t="s">
        <v>34</v>
      </c>
      <c r="E103" s="30" t="s">
        <v>59</v>
      </c>
      <c r="F103" s="30" t="s">
        <v>24</v>
      </c>
      <c r="G103" s="44">
        <v>40</v>
      </c>
      <c r="H103" s="44">
        <v>39.999</v>
      </c>
      <c r="I103" s="50">
        <f t="shared" si="4"/>
        <v>99.9975</v>
      </c>
      <c r="J103" s="53"/>
    </row>
    <row r="104" spans="1:10" ht="15.75" hidden="1">
      <c r="A104" s="16" t="s">
        <v>96</v>
      </c>
      <c r="B104" s="29">
        <v>984</v>
      </c>
      <c r="C104" s="30" t="s">
        <v>5</v>
      </c>
      <c r="D104" s="30" t="s">
        <v>34</v>
      </c>
      <c r="E104" s="30" t="s">
        <v>41</v>
      </c>
      <c r="F104" s="37" t="s">
        <v>0</v>
      </c>
      <c r="G104" s="44">
        <f>SUM(G105+G107)</f>
        <v>149.493</v>
      </c>
      <c r="H104" s="44">
        <f>SUM(H105+H107)</f>
        <v>149.491</v>
      </c>
      <c r="I104" s="50">
        <f t="shared" si="4"/>
        <v>99.99866214471582</v>
      </c>
      <c r="J104" s="53"/>
    </row>
    <row r="105" spans="1:10" ht="47.25" hidden="1">
      <c r="A105" s="16" t="s">
        <v>157</v>
      </c>
      <c r="B105" s="29">
        <v>984</v>
      </c>
      <c r="C105" s="30" t="s">
        <v>5</v>
      </c>
      <c r="D105" s="30" t="s">
        <v>34</v>
      </c>
      <c r="E105" s="30" t="s">
        <v>71</v>
      </c>
      <c r="F105" s="37" t="s">
        <v>0</v>
      </c>
      <c r="G105" s="44">
        <f>SUM(G106)</f>
        <v>130.521</v>
      </c>
      <c r="H105" s="44">
        <f>SUM(H106)</f>
        <v>130.52</v>
      </c>
      <c r="I105" s="50">
        <f t="shared" si="4"/>
        <v>99.99923383976527</v>
      </c>
      <c r="J105" s="53"/>
    </row>
    <row r="106" spans="1:10" ht="15.75" hidden="1">
      <c r="A106" s="16" t="s">
        <v>52</v>
      </c>
      <c r="B106" s="29">
        <v>984</v>
      </c>
      <c r="C106" s="30" t="s">
        <v>5</v>
      </c>
      <c r="D106" s="30" t="s">
        <v>34</v>
      </c>
      <c r="E106" s="30" t="s">
        <v>71</v>
      </c>
      <c r="F106" s="37" t="s">
        <v>24</v>
      </c>
      <c r="G106" s="44">
        <v>130.521</v>
      </c>
      <c r="H106" s="44">
        <v>130.52</v>
      </c>
      <c r="I106" s="50">
        <f t="shared" si="4"/>
        <v>99.99923383976527</v>
      </c>
      <c r="J106" s="53"/>
    </row>
    <row r="107" spans="1:10" ht="47.25" hidden="1">
      <c r="A107" s="16" t="s">
        <v>158</v>
      </c>
      <c r="B107" s="29">
        <v>984</v>
      </c>
      <c r="C107" s="30" t="s">
        <v>5</v>
      </c>
      <c r="D107" s="30" t="s">
        <v>34</v>
      </c>
      <c r="E107" s="30" t="s">
        <v>76</v>
      </c>
      <c r="F107" s="30" t="s">
        <v>0</v>
      </c>
      <c r="G107" s="44">
        <f>SUM(G108)</f>
        <v>18.972</v>
      </c>
      <c r="H107" s="44">
        <f>SUM(H108)</f>
        <v>18.971</v>
      </c>
      <c r="I107" s="50">
        <f t="shared" si="4"/>
        <v>99.99472907442546</v>
      </c>
      <c r="J107" s="53"/>
    </row>
    <row r="108" spans="1:10" ht="15.75" hidden="1">
      <c r="A108" s="16" t="s">
        <v>52</v>
      </c>
      <c r="B108" s="29">
        <v>984</v>
      </c>
      <c r="C108" s="30" t="s">
        <v>5</v>
      </c>
      <c r="D108" s="30" t="s">
        <v>34</v>
      </c>
      <c r="E108" s="30" t="s">
        <v>76</v>
      </c>
      <c r="F108" s="30" t="s">
        <v>24</v>
      </c>
      <c r="G108" s="44">
        <v>18.972</v>
      </c>
      <c r="H108" s="44">
        <v>18.971</v>
      </c>
      <c r="I108" s="50">
        <f t="shared" si="4"/>
        <v>99.99472907442546</v>
      </c>
      <c r="J108" s="53"/>
    </row>
    <row r="109" spans="1:9" ht="18.75">
      <c r="A109" s="12" t="s">
        <v>84</v>
      </c>
      <c r="B109" s="23">
        <v>984</v>
      </c>
      <c r="C109" s="13" t="s">
        <v>61</v>
      </c>
      <c r="D109" s="13" t="s">
        <v>6</v>
      </c>
      <c r="E109" s="13" t="s">
        <v>1</v>
      </c>
      <c r="F109" s="13" t="s">
        <v>0</v>
      </c>
      <c r="G109" s="43">
        <f>SUM(G110+G117)</f>
        <v>29.490000000000002</v>
      </c>
      <c r="H109" s="43">
        <f>SUM(H110+H117)</f>
        <v>29.489</v>
      </c>
      <c r="I109" s="22">
        <f t="shared" si="4"/>
        <v>99.99660902000677</v>
      </c>
    </row>
    <row r="110" spans="1:9" ht="37.5">
      <c r="A110" s="38" t="s">
        <v>159</v>
      </c>
      <c r="B110" s="23">
        <v>984</v>
      </c>
      <c r="C110" s="39" t="s">
        <v>61</v>
      </c>
      <c r="D110" s="39" t="s">
        <v>5</v>
      </c>
      <c r="E110" s="39" t="s">
        <v>1</v>
      </c>
      <c r="F110" s="39" t="s">
        <v>0</v>
      </c>
      <c r="G110" s="43">
        <f>SUM(G111)</f>
        <v>17</v>
      </c>
      <c r="H110" s="43">
        <f>SUM(H111)</f>
        <v>17</v>
      </c>
      <c r="I110" s="22">
        <f t="shared" si="4"/>
        <v>100</v>
      </c>
    </row>
    <row r="111" spans="1:9" ht="15.75" hidden="1">
      <c r="A111" s="40" t="s">
        <v>160</v>
      </c>
      <c r="B111" s="29">
        <v>984</v>
      </c>
      <c r="C111" s="37" t="s">
        <v>61</v>
      </c>
      <c r="D111" s="37" t="s">
        <v>5</v>
      </c>
      <c r="E111" s="37" t="s">
        <v>161</v>
      </c>
      <c r="F111" s="37" t="s">
        <v>0</v>
      </c>
      <c r="G111" s="44">
        <f>SUM(G112)</f>
        <v>17</v>
      </c>
      <c r="H111" s="44">
        <f>SUM(H112)</f>
        <v>17</v>
      </c>
      <c r="I111" s="50">
        <f t="shared" si="4"/>
        <v>100</v>
      </c>
    </row>
    <row r="112" spans="1:9" ht="15.75" hidden="1">
      <c r="A112" s="40" t="s">
        <v>162</v>
      </c>
      <c r="B112" s="29">
        <v>984</v>
      </c>
      <c r="C112" s="37" t="s">
        <v>61</v>
      </c>
      <c r="D112" s="37" t="s">
        <v>5</v>
      </c>
      <c r="E112" s="37" t="s">
        <v>163</v>
      </c>
      <c r="F112" s="37" t="s">
        <v>0</v>
      </c>
      <c r="G112" s="44">
        <f>SUM(G114+G116)</f>
        <v>17</v>
      </c>
      <c r="H112" s="44">
        <f>SUM(H114+H116)</f>
        <v>17</v>
      </c>
      <c r="I112" s="50">
        <f t="shared" si="4"/>
        <v>100</v>
      </c>
    </row>
    <row r="113" spans="1:9" ht="47.25" hidden="1">
      <c r="A113" s="40" t="s">
        <v>164</v>
      </c>
      <c r="B113" s="29">
        <v>984</v>
      </c>
      <c r="C113" s="37" t="s">
        <v>61</v>
      </c>
      <c r="D113" s="37" t="s">
        <v>5</v>
      </c>
      <c r="E113" s="37" t="s">
        <v>165</v>
      </c>
      <c r="F113" s="37" t="s">
        <v>0</v>
      </c>
      <c r="G113" s="44">
        <f>SUM(G114)</f>
        <v>4</v>
      </c>
      <c r="H113" s="44">
        <f>SUM(H114)</f>
        <v>4</v>
      </c>
      <c r="I113" s="50">
        <f t="shared" si="4"/>
        <v>100</v>
      </c>
    </row>
    <row r="114" spans="1:9" ht="15.75" hidden="1">
      <c r="A114" s="40" t="s">
        <v>110</v>
      </c>
      <c r="B114" s="29">
        <v>984</v>
      </c>
      <c r="C114" s="37" t="s">
        <v>61</v>
      </c>
      <c r="D114" s="37" t="s">
        <v>5</v>
      </c>
      <c r="E114" s="37" t="s">
        <v>165</v>
      </c>
      <c r="F114" s="37" t="s">
        <v>24</v>
      </c>
      <c r="G114" s="44">
        <v>4</v>
      </c>
      <c r="H114" s="44">
        <v>4</v>
      </c>
      <c r="I114" s="50">
        <f t="shared" si="4"/>
        <v>100</v>
      </c>
    </row>
    <row r="115" spans="1:9" ht="31.5" hidden="1">
      <c r="A115" s="40" t="s">
        <v>166</v>
      </c>
      <c r="B115" s="29">
        <v>984</v>
      </c>
      <c r="C115" s="37" t="s">
        <v>61</v>
      </c>
      <c r="D115" s="37" t="s">
        <v>5</v>
      </c>
      <c r="E115" s="37" t="s">
        <v>167</v>
      </c>
      <c r="F115" s="37" t="s">
        <v>0</v>
      </c>
      <c r="G115" s="44">
        <f>SUM(G116)</f>
        <v>13</v>
      </c>
      <c r="H115" s="44">
        <f>SUM(H116)</f>
        <v>13</v>
      </c>
      <c r="I115" s="50">
        <f t="shared" si="4"/>
        <v>100</v>
      </c>
    </row>
    <row r="116" spans="1:9" ht="15.75" hidden="1">
      <c r="A116" s="40" t="s">
        <v>110</v>
      </c>
      <c r="B116" s="29">
        <v>984</v>
      </c>
      <c r="C116" s="37" t="s">
        <v>61</v>
      </c>
      <c r="D116" s="37" t="s">
        <v>5</v>
      </c>
      <c r="E116" s="37" t="s">
        <v>167</v>
      </c>
      <c r="F116" s="37" t="s">
        <v>24</v>
      </c>
      <c r="G116" s="44">
        <v>13</v>
      </c>
      <c r="H116" s="44">
        <v>13</v>
      </c>
      <c r="I116" s="50">
        <f t="shared" si="4"/>
        <v>100</v>
      </c>
    </row>
    <row r="117" spans="1:9" ht="18.75">
      <c r="A117" s="12" t="s">
        <v>60</v>
      </c>
      <c r="B117" s="23">
        <v>984</v>
      </c>
      <c r="C117" s="13" t="s">
        <v>61</v>
      </c>
      <c r="D117" s="13" t="s">
        <v>61</v>
      </c>
      <c r="E117" s="13" t="s">
        <v>1</v>
      </c>
      <c r="F117" s="13" t="s">
        <v>0</v>
      </c>
      <c r="G117" s="43">
        <f>SUM(G118)</f>
        <v>12.49</v>
      </c>
      <c r="H117" s="43">
        <f>SUM(H118)</f>
        <v>12.489</v>
      </c>
      <c r="I117" s="22">
        <f t="shared" si="4"/>
        <v>99.99199359487591</v>
      </c>
    </row>
    <row r="118" spans="1:9" ht="15.75" hidden="1">
      <c r="A118" s="16" t="s">
        <v>96</v>
      </c>
      <c r="B118" s="29">
        <v>984</v>
      </c>
      <c r="C118" s="30" t="s">
        <v>61</v>
      </c>
      <c r="D118" s="30" t="s">
        <v>61</v>
      </c>
      <c r="E118" s="30" t="s">
        <v>41</v>
      </c>
      <c r="F118" s="30" t="s">
        <v>0</v>
      </c>
      <c r="G118" s="44">
        <f>SUM(G119+G121)</f>
        <v>12.49</v>
      </c>
      <c r="H118" s="44">
        <f>SUM(H119+H121)</f>
        <v>12.489</v>
      </c>
      <c r="I118" s="50">
        <f t="shared" si="4"/>
        <v>99.99199359487591</v>
      </c>
    </row>
    <row r="119" spans="1:9" ht="47.25" hidden="1">
      <c r="A119" s="16" t="s">
        <v>168</v>
      </c>
      <c r="B119" s="29">
        <v>984</v>
      </c>
      <c r="C119" s="30" t="s">
        <v>61</v>
      </c>
      <c r="D119" s="30" t="s">
        <v>61</v>
      </c>
      <c r="E119" s="30" t="s">
        <v>72</v>
      </c>
      <c r="F119" s="30" t="s">
        <v>0</v>
      </c>
      <c r="G119" s="44">
        <f>SUM(G120)</f>
        <v>6.49</v>
      </c>
      <c r="H119" s="44">
        <f>SUM(H120)</f>
        <v>6.489</v>
      </c>
      <c r="I119" s="50">
        <f t="shared" si="4"/>
        <v>99.98459167950693</v>
      </c>
    </row>
    <row r="120" spans="1:9" ht="15.75" hidden="1">
      <c r="A120" s="16" t="s">
        <v>169</v>
      </c>
      <c r="B120" s="29">
        <v>984</v>
      </c>
      <c r="C120" s="30" t="s">
        <v>61</v>
      </c>
      <c r="D120" s="30" t="s">
        <v>61</v>
      </c>
      <c r="E120" s="30" t="s">
        <v>72</v>
      </c>
      <c r="F120" s="30" t="s">
        <v>24</v>
      </c>
      <c r="G120" s="44">
        <v>6.49</v>
      </c>
      <c r="H120" s="44">
        <v>6.489</v>
      </c>
      <c r="I120" s="50">
        <f t="shared" si="4"/>
        <v>99.98459167950693</v>
      </c>
    </row>
    <row r="121" spans="1:9" ht="47.25" hidden="1">
      <c r="A121" s="16" t="s">
        <v>170</v>
      </c>
      <c r="B121" s="29">
        <v>984</v>
      </c>
      <c r="C121" s="30" t="s">
        <v>61</v>
      </c>
      <c r="D121" s="30" t="s">
        <v>61</v>
      </c>
      <c r="E121" s="30" t="s">
        <v>74</v>
      </c>
      <c r="F121" s="30" t="s">
        <v>0</v>
      </c>
      <c r="G121" s="44">
        <f>SUM(G122)</f>
        <v>6</v>
      </c>
      <c r="H121" s="44">
        <f>SUM(H122)</f>
        <v>6</v>
      </c>
      <c r="I121" s="50">
        <f t="shared" si="4"/>
        <v>100</v>
      </c>
    </row>
    <row r="122" spans="1:9" ht="15.75" hidden="1">
      <c r="A122" s="16" t="s">
        <v>52</v>
      </c>
      <c r="B122" s="29">
        <v>984</v>
      </c>
      <c r="C122" s="30" t="s">
        <v>61</v>
      </c>
      <c r="D122" s="30" t="s">
        <v>61</v>
      </c>
      <c r="E122" s="30" t="s">
        <v>74</v>
      </c>
      <c r="F122" s="30" t="s">
        <v>24</v>
      </c>
      <c r="G122" s="44">
        <v>6</v>
      </c>
      <c r="H122" s="44">
        <v>6</v>
      </c>
      <c r="I122" s="50">
        <f t="shared" si="4"/>
        <v>100</v>
      </c>
    </row>
    <row r="123" spans="1:9" ht="18.75">
      <c r="A123" s="12" t="s">
        <v>85</v>
      </c>
      <c r="B123" s="23">
        <v>984</v>
      </c>
      <c r="C123" s="13" t="s">
        <v>62</v>
      </c>
      <c r="D123" s="13" t="s">
        <v>6</v>
      </c>
      <c r="E123" s="13" t="s">
        <v>1</v>
      </c>
      <c r="F123" s="13" t="s">
        <v>0</v>
      </c>
      <c r="G123" s="43">
        <f aca="true" t="shared" si="5" ref="G123:H126">SUM(G124)</f>
        <v>11.97</v>
      </c>
      <c r="H123" s="43">
        <f t="shared" si="5"/>
        <v>11.97</v>
      </c>
      <c r="I123" s="22">
        <f t="shared" si="4"/>
        <v>100</v>
      </c>
    </row>
    <row r="124" spans="1:9" ht="18.75">
      <c r="A124" s="12" t="s">
        <v>86</v>
      </c>
      <c r="B124" s="23">
        <v>984</v>
      </c>
      <c r="C124" s="13" t="s">
        <v>62</v>
      </c>
      <c r="D124" s="13" t="s">
        <v>7</v>
      </c>
      <c r="E124" s="13" t="s">
        <v>1</v>
      </c>
      <c r="F124" s="13" t="s">
        <v>0</v>
      </c>
      <c r="G124" s="43">
        <f t="shared" si="5"/>
        <v>11.97</v>
      </c>
      <c r="H124" s="43">
        <f t="shared" si="5"/>
        <v>11.97</v>
      </c>
      <c r="I124" s="22">
        <f t="shared" si="4"/>
        <v>100</v>
      </c>
    </row>
    <row r="125" spans="1:9" ht="15.75" hidden="1">
      <c r="A125" s="16" t="s">
        <v>96</v>
      </c>
      <c r="B125" s="29">
        <v>984</v>
      </c>
      <c r="C125" s="30" t="s">
        <v>62</v>
      </c>
      <c r="D125" s="30" t="s">
        <v>7</v>
      </c>
      <c r="E125" s="30" t="s">
        <v>41</v>
      </c>
      <c r="F125" s="30" t="s">
        <v>0</v>
      </c>
      <c r="G125" s="44">
        <f t="shared" si="5"/>
        <v>11.97</v>
      </c>
      <c r="H125" s="44">
        <f t="shared" si="5"/>
        <v>11.97</v>
      </c>
      <c r="I125" s="50">
        <f t="shared" si="4"/>
        <v>100</v>
      </c>
    </row>
    <row r="126" spans="1:9" ht="47.25" hidden="1">
      <c r="A126" s="16" t="s">
        <v>171</v>
      </c>
      <c r="B126" s="29">
        <v>984</v>
      </c>
      <c r="C126" s="30" t="s">
        <v>62</v>
      </c>
      <c r="D126" s="30" t="s">
        <v>7</v>
      </c>
      <c r="E126" s="30" t="s">
        <v>87</v>
      </c>
      <c r="F126" s="30" t="s">
        <v>0</v>
      </c>
      <c r="G126" s="44">
        <f t="shared" si="5"/>
        <v>11.97</v>
      </c>
      <c r="H126" s="44">
        <f t="shared" si="5"/>
        <v>11.97</v>
      </c>
      <c r="I126" s="50">
        <f t="shared" si="4"/>
        <v>100</v>
      </c>
    </row>
    <row r="127" spans="1:9" ht="15.75" hidden="1">
      <c r="A127" s="16" t="s">
        <v>52</v>
      </c>
      <c r="B127" s="29">
        <v>984</v>
      </c>
      <c r="C127" s="30" t="s">
        <v>62</v>
      </c>
      <c r="D127" s="30" t="s">
        <v>7</v>
      </c>
      <c r="E127" s="30" t="s">
        <v>87</v>
      </c>
      <c r="F127" s="30" t="s">
        <v>24</v>
      </c>
      <c r="G127" s="44">
        <v>11.97</v>
      </c>
      <c r="H127" s="44">
        <v>11.97</v>
      </c>
      <c r="I127" s="50">
        <f t="shared" si="4"/>
        <v>100</v>
      </c>
    </row>
    <row r="128" spans="1:9" ht="18.75">
      <c r="A128" s="12" t="s">
        <v>63</v>
      </c>
      <c r="B128" s="23">
        <v>984</v>
      </c>
      <c r="C128" s="41" t="s">
        <v>46</v>
      </c>
      <c r="D128" s="41" t="s">
        <v>6</v>
      </c>
      <c r="E128" s="41" t="s">
        <v>1</v>
      </c>
      <c r="F128" s="41" t="s">
        <v>0</v>
      </c>
      <c r="G128" s="47">
        <f>G129+G133</f>
        <v>96.98</v>
      </c>
      <c r="H128" s="47">
        <f>H129+H133</f>
        <v>96.98</v>
      </c>
      <c r="I128" s="22">
        <f t="shared" si="4"/>
        <v>100</v>
      </c>
    </row>
    <row r="129" spans="1:9" ht="18.75">
      <c r="A129" s="12" t="s">
        <v>124</v>
      </c>
      <c r="B129" s="23">
        <v>984</v>
      </c>
      <c r="C129" s="41" t="s">
        <v>46</v>
      </c>
      <c r="D129" s="41" t="s">
        <v>7</v>
      </c>
      <c r="E129" s="41" t="s">
        <v>1</v>
      </c>
      <c r="F129" s="41" t="s">
        <v>0</v>
      </c>
      <c r="G129" s="47">
        <f aca="true" t="shared" si="6" ref="G129:H131">G130</f>
        <v>31</v>
      </c>
      <c r="H129" s="47">
        <f t="shared" si="6"/>
        <v>31</v>
      </c>
      <c r="I129" s="22">
        <f t="shared" si="4"/>
        <v>100</v>
      </c>
    </row>
    <row r="130" spans="1:9" ht="15.75" hidden="1">
      <c r="A130" s="16" t="s">
        <v>125</v>
      </c>
      <c r="B130" s="29">
        <v>984</v>
      </c>
      <c r="C130" s="33" t="s">
        <v>46</v>
      </c>
      <c r="D130" s="33" t="s">
        <v>7</v>
      </c>
      <c r="E130" s="33" t="s">
        <v>126</v>
      </c>
      <c r="F130" s="33" t="s">
        <v>0</v>
      </c>
      <c r="G130" s="48">
        <f t="shared" si="6"/>
        <v>31</v>
      </c>
      <c r="H130" s="48">
        <f t="shared" si="6"/>
        <v>31</v>
      </c>
      <c r="I130" s="50">
        <f t="shared" si="4"/>
        <v>100</v>
      </c>
    </row>
    <row r="131" spans="1:9" ht="31.5" hidden="1">
      <c r="A131" s="16" t="s">
        <v>127</v>
      </c>
      <c r="B131" s="29">
        <v>984</v>
      </c>
      <c r="C131" s="33" t="s">
        <v>46</v>
      </c>
      <c r="D131" s="33" t="s">
        <v>7</v>
      </c>
      <c r="E131" s="33" t="s">
        <v>128</v>
      </c>
      <c r="F131" s="33" t="s">
        <v>0</v>
      </c>
      <c r="G131" s="49">
        <f t="shared" si="6"/>
        <v>31</v>
      </c>
      <c r="H131" s="49">
        <f t="shared" si="6"/>
        <v>31</v>
      </c>
      <c r="I131" s="50">
        <f t="shared" si="4"/>
        <v>100</v>
      </c>
    </row>
    <row r="132" spans="1:9" ht="15.75" hidden="1">
      <c r="A132" s="16" t="s">
        <v>64</v>
      </c>
      <c r="B132" s="29">
        <v>984</v>
      </c>
      <c r="C132" s="33" t="s">
        <v>46</v>
      </c>
      <c r="D132" s="33" t="s">
        <v>7</v>
      </c>
      <c r="E132" s="33" t="s">
        <v>128</v>
      </c>
      <c r="F132" s="33" t="s">
        <v>68</v>
      </c>
      <c r="G132" s="44">
        <v>31</v>
      </c>
      <c r="H132" s="44">
        <v>31</v>
      </c>
      <c r="I132" s="50">
        <f t="shared" si="4"/>
        <v>100</v>
      </c>
    </row>
    <row r="133" spans="1:9" ht="18.75">
      <c r="A133" s="12" t="s">
        <v>172</v>
      </c>
      <c r="B133" s="23">
        <v>984</v>
      </c>
      <c r="C133" s="41" t="s">
        <v>46</v>
      </c>
      <c r="D133" s="41" t="s">
        <v>34</v>
      </c>
      <c r="E133" s="41" t="s">
        <v>1</v>
      </c>
      <c r="F133" s="41" t="s">
        <v>0</v>
      </c>
      <c r="G133" s="47">
        <f>G134</f>
        <v>65.98</v>
      </c>
      <c r="H133" s="47">
        <f>H134</f>
        <v>65.98</v>
      </c>
      <c r="I133" s="22">
        <f t="shared" si="4"/>
        <v>100</v>
      </c>
    </row>
    <row r="134" spans="1:9" ht="15.75" hidden="1">
      <c r="A134" s="5" t="s">
        <v>15</v>
      </c>
      <c r="B134" s="42">
        <v>984</v>
      </c>
      <c r="C134" s="32" t="s">
        <v>46</v>
      </c>
      <c r="D134" s="32" t="s">
        <v>34</v>
      </c>
      <c r="E134" s="32" t="s">
        <v>50</v>
      </c>
      <c r="F134" s="32" t="s">
        <v>0</v>
      </c>
      <c r="G134" s="48">
        <v>65.98</v>
      </c>
      <c r="H134" s="48">
        <v>65.98</v>
      </c>
      <c r="I134" s="50">
        <f t="shared" si="4"/>
        <v>100</v>
      </c>
    </row>
    <row r="135" spans="1:9" ht="15.75" hidden="1">
      <c r="A135" s="5" t="s">
        <v>101</v>
      </c>
      <c r="B135" s="42">
        <v>984</v>
      </c>
      <c r="C135" s="32" t="s">
        <v>46</v>
      </c>
      <c r="D135" s="32" t="s">
        <v>34</v>
      </c>
      <c r="E135" s="32" t="s">
        <v>27</v>
      </c>
      <c r="F135" s="32" t="s">
        <v>0</v>
      </c>
      <c r="G135" s="48">
        <v>65.98</v>
      </c>
      <c r="H135" s="48">
        <v>65.98</v>
      </c>
      <c r="I135" s="50">
        <f t="shared" si="4"/>
        <v>100</v>
      </c>
    </row>
    <row r="136" spans="1:9" ht="15.75" hidden="1">
      <c r="A136" s="16" t="s">
        <v>64</v>
      </c>
      <c r="B136" s="42">
        <v>984</v>
      </c>
      <c r="C136" s="30" t="s">
        <v>46</v>
      </c>
      <c r="D136" s="30" t="s">
        <v>34</v>
      </c>
      <c r="E136" s="30" t="s">
        <v>27</v>
      </c>
      <c r="F136" s="30" t="s">
        <v>68</v>
      </c>
      <c r="G136" s="48">
        <v>65.98</v>
      </c>
      <c r="H136" s="48">
        <v>65.98</v>
      </c>
      <c r="I136" s="50">
        <f t="shared" si="4"/>
        <v>100</v>
      </c>
    </row>
    <row r="137" spans="1:9" ht="18">
      <c r="A137" s="54" t="s">
        <v>4</v>
      </c>
      <c r="B137" s="54"/>
      <c r="C137" s="54"/>
      <c r="D137" s="54"/>
      <c r="E137" s="54"/>
      <c r="F137" s="54"/>
      <c r="G137" s="43">
        <f>SUM(G12)</f>
        <v>20833.505000000005</v>
      </c>
      <c r="H137" s="43">
        <f>SUM(H12)</f>
        <v>20614.464000000004</v>
      </c>
      <c r="I137" s="22">
        <f t="shared" si="4"/>
        <v>98.94861186343824</v>
      </c>
    </row>
    <row r="138" ht="12.75">
      <c r="H138" s="1"/>
    </row>
  </sheetData>
  <sheetProtection/>
  <mergeCells count="8">
    <mergeCell ref="A137:F137"/>
    <mergeCell ref="H3:J3"/>
    <mergeCell ref="E5:G5"/>
    <mergeCell ref="F10:G10"/>
    <mergeCell ref="E3:G3"/>
    <mergeCell ref="A7:I7"/>
    <mergeCell ref="A8:I8"/>
    <mergeCell ref="A9:I9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selection activeCell="A8" sqref="A8:H8"/>
    </sheetView>
  </sheetViews>
  <sheetFormatPr defaultColWidth="9.00390625" defaultRowHeight="12.75"/>
  <cols>
    <col min="1" max="1" width="67.875" style="0" customWidth="1"/>
    <col min="2" max="2" width="9.75390625" style="0" customWidth="1"/>
    <col min="3" max="3" width="10.625" style="0" customWidth="1"/>
    <col min="4" max="4" width="12.125" style="0" customWidth="1"/>
    <col min="5" max="5" width="16.00390625" style="0" customWidth="1"/>
    <col min="6" max="6" width="11.375" style="0" customWidth="1"/>
    <col min="7" max="7" width="16.125" style="1" customWidth="1"/>
    <col min="8" max="8" width="16.00390625" style="0" customWidth="1"/>
    <col min="9" max="9" width="12.00390625" style="28" customWidth="1"/>
  </cols>
  <sheetData>
    <row r="1" spans="5:8" s="2" customFormat="1" ht="13.5" customHeight="1">
      <c r="E1" s="14" t="s">
        <v>102</v>
      </c>
      <c r="F1" s="14"/>
      <c r="G1" s="14"/>
      <c r="H1" s="14"/>
    </row>
    <row r="2" spans="5:8" s="2" customFormat="1" ht="15.75">
      <c r="E2" s="14" t="s">
        <v>21</v>
      </c>
      <c r="F2" s="14"/>
      <c r="G2" s="14"/>
      <c r="H2" s="14"/>
    </row>
    <row r="3" spans="5:8" s="2" customFormat="1" ht="15.75">
      <c r="E3" s="55" t="s">
        <v>174</v>
      </c>
      <c r="F3" s="55"/>
      <c r="G3" s="55"/>
      <c r="H3" s="14"/>
    </row>
    <row r="4" spans="5:8" s="2" customFormat="1" ht="15.75" hidden="1">
      <c r="E4" s="15" t="s">
        <v>69</v>
      </c>
      <c r="F4" s="15"/>
      <c r="G4" s="15"/>
      <c r="H4" s="15"/>
    </row>
    <row r="5" spans="5:8" s="2" customFormat="1" ht="15.75" hidden="1">
      <c r="E5" s="56" t="s">
        <v>103</v>
      </c>
      <c r="F5" s="56"/>
      <c r="G5" s="56"/>
      <c r="H5" s="14"/>
    </row>
    <row r="6" spans="5:8" s="2" customFormat="1" ht="15.75">
      <c r="E6" s="14"/>
      <c r="F6" s="14"/>
      <c r="G6" s="14"/>
      <c r="H6" s="14"/>
    </row>
    <row r="7" spans="1:9" s="4" customFormat="1" ht="15.75">
      <c r="A7" s="58" t="s">
        <v>58</v>
      </c>
      <c r="B7" s="58"/>
      <c r="C7" s="58"/>
      <c r="D7" s="58"/>
      <c r="E7" s="58"/>
      <c r="F7" s="58"/>
      <c r="G7" s="58"/>
      <c r="H7" s="2"/>
      <c r="I7" s="2"/>
    </row>
    <row r="8" spans="1:9" s="4" customFormat="1" ht="15.75" customHeight="1">
      <c r="A8" s="58" t="s">
        <v>104</v>
      </c>
      <c r="B8" s="58"/>
      <c r="C8" s="58"/>
      <c r="D8" s="58"/>
      <c r="E8" s="58"/>
      <c r="F8" s="58"/>
      <c r="G8" s="58"/>
      <c r="H8" s="58"/>
      <c r="I8" s="2"/>
    </row>
    <row r="9" spans="1:9" s="4" customFormat="1" ht="15.75">
      <c r="A9" s="58" t="s">
        <v>129</v>
      </c>
      <c r="B9" s="58"/>
      <c r="C9" s="58"/>
      <c r="D9" s="58"/>
      <c r="E9" s="58"/>
      <c r="F9" s="58"/>
      <c r="G9" s="58"/>
      <c r="H9" s="58"/>
      <c r="I9" s="2"/>
    </row>
    <row r="10" spans="1:9" s="4" customFormat="1" ht="15.75">
      <c r="A10" s="3"/>
      <c r="B10" s="3"/>
      <c r="C10" s="3"/>
      <c r="D10" s="3"/>
      <c r="E10" s="3"/>
      <c r="F10" s="3"/>
      <c r="G10" s="3"/>
      <c r="I10" s="2"/>
    </row>
    <row r="11" spans="1:9" s="4" customFormat="1" ht="15.75">
      <c r="A11" s="3"/>
      <c r="B11" s="3"/>
      <c r="C11" s="3"/>
      <c r="D11" s="3"/>
      <c r="E11" s="3"/>
      <c r="F11" s="57"/>
      <c r="G11" s="57"/>
      <c r="I11" s="2"/>
    </row>
    <row r="12" spans="1:9" s="8" customFormat="1" ht="63.75">
      <c r="A12" s="6" t="s">
        <v>77</v>
      </c>
      <c r="B12" s="7" t="s">
        <v>98</v>
      </c>
      <c r="C12" s="7" t="s">
        <v>92</v>
      </c>
      <c r="D12" s="7" t="s">
        <v>93</v>
      </c>
      <c r="E12" s="7" t="s">
        <v>94</v>
      </c>
      <c r="F12" s="7" t="s">
        <v>95</v>
      </c>
      <c r="G12" s="6" t="s">
        <v>105</v>
      </c>
      <c r="H12" s="21" t="s">
        <v>106</v>
      </c>
      <c r="I12" s="21" t="s">
        <v>107</v>
      </c>
    </row>
    <row r="13" spans="1:9" s="9" customFormat="1" ht="38.25" customHeight="1">
      <c r="A13" s="12" t="s">
        <v>97</v>
      </c>
      <c r="B13" s="23">
        <v>984</v>
      </c>
      <c r="C13" s="13" t="s">
        <v>6</v>
      </c>
      <c r="D13" s="13" t="s">
        <v>6</v>
      </c>
      <c r="E13" s="13" t="s">
        <v>1</v>
      </c>
      <c r="F13" s="13" t="s">
        <v>0</v>
      </c>
      <c r="G13" s="43">
        <f>SUM(G14,G53,G58,G72,G110,G124,G129)</f>
        <v>20833.505000000005</v>
      </c>
      <c r="H13" s="43">
        <f>SUM(H14,H53,H58,H72,H110,H124,H129)</f>
        <v>20614.464000000004</v>
      </c>
      <c r="I13" s="22">
        <f>SUM(H13/G13*100)</f>
        <v>98.94861186343824</v>
      </c>
    </row>
    <row r="14" spans="1:9" s="17" customFormat="1" ht="18.75">
      <c r="A14" s="12" t="s">
        <v>13</v>
      </c>
      <c r="B14" s="23">
        <v>984</v>
      </c>
      <c r="C14" s="13" t="s">
        <v>7</v>
      </c>
      <c r="D14" s="13" t="s">
        <v>6</v>
      </c>
      <c r="E14" s="13" t="s">
        <v>1</v>
      </c>
      <c r="F14" s="13" t="s">
        <v>0</v>
      </c>
      <c r="G14" s="43">
        <f>SUM(G15+G19+G23+G27)</f>
        <v>3949.9440000000004</v>
      </c>
      <c r="H14" s="43">
        <f>SUM(H15+H19+H23+H27)</f>
        <v>3949.918</v>
      </c>
      <c r="I14" s="22">
        <f aca="true" t="shared" si="0" ref="I14:I77">SUM(H14/G14*100)</f>
        <v>99.99934176281992</v>
      </c>
    </row>
    <row r="15" spans="1:9" s="20" customFormat="1" ht="60" customHeight="1">
      <c r="A15" s="12" t="s">
        <v>22</v>
      </c>
      <c r="B15" s="23">
        <v>984</v>
      </c>
      <c r="C15" s="13" t="s">
        <v>7</v>
      </c>
      <c r="D15" s="13" t="s">
        <v>8</v>
      </c>
      <c r="E15" s="13" t="s">
        <v>1</v>
      </c>
      <c r="F15" s="13" t="s">
        <v>0</v>
      </c>
      <c r="G15" s="43">
        <f aca="true" t="shared" si="1" ref="G15:H17">SUM(G16)</f>
        <v>436.029</v>
      </c>
      <c r="H15" s="43">
        <f t="shared" si="1"/>
        <v>436.027</v>
      </c>
      <c r="I15" s="22">
        <f t="shared" si="0"/>
        <v>99.99954131491255</v>
      </c>
    </row>
    <row r="16" spans="1:9" s="10" customFormat="1" ht="47.25">
      <c r="A16" s="16" t="s">
        <v>23</v>
      </c>
      <c r="B16" s="29">
        <v>984</v>
      </c>
      <c r="C16" s="30" t="s">
        <v>7</v>
      </c>
      <c r="D16" s="30" t="s">
        <v>8</v>
      </c>
      <c r="E16" s="30" t="s">
        <v>26</v>
      </c>
      <c r="F16" s="30" t="s">
        <v>0</v>
      </c>
      <c r="G16" s="44">
        <f t="shared" si="1"/>
        <v>436.029</v>
      </c>
      <c r="H16" s="44">
        <f t="shared" si="1"/>
        <v>436.027</v>
      </c>
      <c r="I16" s="50">
        <f t="shared" si="0"/>
        <v>99.99954131491255</v>
      </c>
    </row>
    <row r="17" spans="1:9" s="10" customFormat="1" ht="15.75">
      <c r="A17" s="16" t="s">
        <v>39</v>
      </c>
      <c r="B17" s="29">
        <v>984</v>
      </c>
      <c r="C17" s="30" t="s">
        <v>7</v>
      </c>
      <c r="D17" s="30" t="s">
        <v>8</v>
      </c>
      <c r="E17" s="30" t="s">
        <v>40</v>
      </c>
      <c r="F17" s="30" t="s">
        <v>0</v>
      </c>
      <c r="G17" s="44">
        <f t="shared" si="1"/>
        <v>436.029</v>
      </c>
      <c r="H17" s="44">
        <f t="shared" si="1"/>
        <v>436.027</v>
      </c>
      <c r="I17" s="50">
        <f t="shared" si="0"/>
        <v>99.99954131491255</v>
      </c>
    </row>
    <row r="18" spans="1:9" s="10" customFormat="1" ht="15.75">
      <c r="A18" s="16" t="s">
        <v>52</v>
      </c>
      <c r="B18" s="29">
        <v>984</v>
      </c>
      <c r="C18" s="30" t="s">
        <v>7</v>
      </c>
      <c r="D18" s="30" t="s">
        <v>8</v>
      </c>
      <c r="E18" s="30" t="s">
        <v>40</v>
      </c>
      <c r="F18" s="30" t="s">
        <v>24</v>
      </c>
      <c r="G18" s="44">
        <v>436.029</v>
      </c>
      <c r="H18" s="44">
        <v>436.027</v>
      </c>
      <c r="I18" s="50">
        <f t="shared" si="0"/>
        <v>99.99954131491255</v>
      </c>
    </row>
    <row r="19" spans="1:9" s="20" customFormat="1" ht="75">
      <c r="A19" s="12" t="s">
        <v>130</v>
      </c>
      <c r="B19" s="23">
        <v>984</v>
      </c>
      <c r="C19" s="13" t="s">
        <v>7</v>
      </c>
      <c r="D19" s="13" t="s">
        <v>34</v>
      </c>
      <c r="E19" s="13" t="s">
        <v>1</v>
      </c>
      <c r="F19" s="13" t="s">
        <v>0</v>
      </c>
      <c r="G19" s="43">
        <f>SUM(G20)</f>
        <v>12.8</v>
      </c>
      <c r="H19" s="43">
        <f>SUM(H20)</f>
        <v>12.8</v>
      </c>
      <c r="I19" s="22">
        <f t="shared" si="0"/>
        <v>100</v>
      </c>
    </row>
    <row r="20" spans="1:9" s="19" customFormat="1" ht="47.25">
      <c r="A20" s="16" t="s">
        <v>23</v>
      </c>
      <c r="B20" s="29">
        <v>984</v>
      </c>
      <c r="C20" s="30" t="s">
        <v>7</v>
      </c>
      <c r="D20" s="30" t="s">
        <v>34</v>
      </c>
      <c r="E20" s="30" t="s">
        <v>26</v>
      </c>
      <c r="F20" s="30" t="s">
        <v>0</v>
      </c>
      <c r="G20" s="44">
        <f>SUM(G21)</f>
        <v>12.8</v>
      </c>
      <c r="H20" s="44">
        <f>SUM(H21)</f>
        <v>12.8</v>
      </c>
      <c r="I20" s="50">
        <f t="shared" si="0"/>
        <v>100</v>
      </c>
    </row>
    <row r="21" spans="1:9" s="19" customFormat="1" ht="15.75">
      <c r="A21" s="16" t="s">
        <v>14</v>
      </c>
      <c r="B21" s="29">
        <v>984</v>
      </c>
      <c r="C21" s="30" t="s">
        <v>7</v>
      </c>
      <c r="D21" s="30" t="s">
        <v>34</v>
      </c>
      <c r="E21" s="30" t="s">
        <v>55</v>
      </c>
      <c r="F21" s="30" t="s">
        <v>0</v>
      </c>
      <c r="G21" s="44">
        <f>G22</f>
        <v>12.8</v>
      </c>
      <c r="H21" s="44">
        <f>H22</f>
        <v>12.8</v>
      </c>
      <c r="I21" s="50">
        <f t="shared" si="0"/>
        <v>100</v>
      </c>
    </row>
    <row r="22" spans="1:9" s="19" customFormat="1" ht="15.75">
      <c r="A22" s="16" t="s">
        <v>52</v>
      </c>
      <c r="B22" s="29">
        <v>984</v>
      </c>
      <c r="C22" s="30" t="s">
        <v>7</v>
      </c>
      <c r="D22" s="30" t="s">
        <v>34</v>
      </c>
      <c r="E22" s="30" t="s">
        <v>55</v>
      </c>
      <c r="F22" s="30" t="s">
        <v>24</v>
      </c>
      <c r="G22" s="44">
        <v>12.8</v>
      </c>
      <c r="H22" s="44">
        <v>12.8</v>
      </c>
      <c r="I22" s="50">
        <f t="shared" si="0"/>
        <v>100</v>
      </c>
    </row>
    <row r="23" spans="1:9" s="20" customFormat="1" ht="80.25" customHeight="1">
      <c r="A23" s="12" t="s">
        <v>25</v>
      </c>
      <c r="B23" s="23">
        <v>984</v>
      </c>
      <c r="C23" s="13" t="s">
        <v>7</v>
      </c>
      <c r="D23" s="13" t="s">
        <v>9</v>
      </c>
      <c r="E23" s="13" t="s">
        <v>1</v>
      </c>
      <c r="F23" s="13" t="s">
        <v>0</v>
      </c>
      <c r="G23" s="43">
        <f>SUM(G26)</f>
        <v>2600.371</v>
      </c>
      <c r="H23" s="43">
        <f>SUM(H26)</f>
        <v>2600.356</v>
      </c>
      <c r="I23" s="22">
        <f t="shared" si="0"/>
        <v>99.99942315923383</v>
      </c>
    </row>
    <row r="24" spans="1:9" s="20" customFormat="1" ht="48.75" customHeight="1">
      <c r="A24" s="16" t="s">
        <v>23</v>
      </c>
      <c r="B24" s="29">
        <v>984</v>
      </c>
      <c r="C24" s="30" t="s">
        <v>7</v>
      </c>
      <c r="D24" s="30" t="s">
        <v>9</v>
      </c>
      <c r="E24" s="30" t="s">
        <v>26</v>
      </c>
      <c r="F24" s="30" t="s">
        <v>0</v>
      </c>
      <c r="G24" s="44">
        <f>SUM(G25)</f>
        <v>2600.371</v>
      </c>
      <c r="H24" s="44">
        <f>SUM(H25)</f>
        <v>2600.356</v>
      </c>
      <c r="I24" s="50">
        <f t="shared" si="0"/>
        <v>99.99942315923383</v>
      </c>
    </row>
    <row r="25" spans="1:9" s="1" customFormat="1" ht="15.75">
      <c r="A25" s="16" t="s">
        <v>14</v>
      </c>
      <c r="B25" s="29">
        <v>984</v>
      </c>
      <c r="C25" s="30" t="s">
        <v>7</v>
      </c>
      <c r="D25" s="30" t="s">
        <v>9</v>
      </c>
      <c r="E25" s="30" t="s">
        <v>55</v>
      </c>
      <c r="F25" s="30" t="s">
        <v>0</v>
      </c>
      <c r="G25" s="44">
        <f>SUM(G26)</f>
        <v>2600.371</v>
      </c>
      <c r="H25" s="44">
        <f>SUM(H26)</f>
        <v>2600.356</v>
      </c>
      <c r="I25" s="50">
        <f t="shared" si="0"/>
        <v>99.99942315923383</v>
      </c>
    </row>
    <row r="26" spans="1:9" s="1" customFormat="1" ht="15.75">
      <c r="A26" s="16" t="s">
        <v>52</v>
      </c>
      <c r="B26" s="29">
        <v>984</v>
      </c>
      <c r="C26" s="30" t="s">
        <v>7</v>
      </c>
      <c r="D26" s="30" t="s">
        <v>9</v>
      </c>
      <c r="E26" s="30" t="s">
        <v>55</v>
      </c>
      <c r="F26" s="30" t="s">
        <v>24</v>
      </c>
      <c r="G26" s="44">
        <v>2600.371</v>
      </c>
      <c r="H26" s="44">
        <v>2600.356</v>
      </c>
      <c r="I26" s="50">
        <f t="shared" si="0"/>
        <v>99.99942315923383</v>
      </c>
    </row>
    <row r="27" spans="1:9" s="1" customFormat="1" ht="18" customHeight="1">
      <c r="A27" s="12" t="s">
        <v>16</v>
      </c>
      <c r="B27" s="23">
        <v>984</v>
      </c>
      <c r="C27" s="13" t="s">
        <v>7</v>
      </c>
      <c r="D27" s="13" t="s">
        <v>81</v>
      </c>
      <c r="E27" s="13" t="s">
        <v>1</v>
      </c>
      <c r="F27" s="13" t="s">
        <v>0</v>
      </c>
      <c r="G27" s="43">
        <f>G28+G31+G34+G42+G51+G38</f>
        <v>900.7439999999999</v>
      </c>
      <c r="H27" s="43">
        <f>H28+H31+H34+H42+H51+H38</f>
        <v>900.735</v>
      </c>
      <c r="I27" s="22">
        <f t="shared" si="0"/>
        <v>99.99900082598387</v>
      </c>
    </row>
    <row r="28" spans="1:9" s="1" customFormat="1" ht="20.25" customHeight="1">
      <c r="A28" s="16" t="s">
        <v>10</v>
      </c>
      <c r="B28" s="29">
        <v>984</v>
      </c>
      <c r="C28" s="30" t="s">
        <v>7</v>
      </c>
      <c r="D28" s="30" t="s">
        <v>81</v>
      </c>
      <c r="E28" s="30" t="s">
        <v>11</v>
      </c>
      <c r="F28" s="30" t="s">
        <v>0</v>
      </c>
      <c r="G28" s="44">
        <f>SUM(G29)</f>
        <v>23.739</v>
      </c>
      <c r="H28" s="44">
        <f>SUM(H29)</f>
        <v>23.739</v>
      </c>
      <c r="I28" s="50">
        <f t="shared" si="0"/>
        <v>100</v>
      </c>
    </row>
    <row r="29" spans="1:9" s="1" customFormat="1" ht="15.75">
      <c r="A29" s="16" t="s">
        <v>42</v>
      </c>
      <c r="B29" s="29">
        <v>984</v>
      </c>
      <c r="C29" s="30" t="s">
        <v>7</v>
      </c>
      <c r="D29" s="30" t="s">
        <v>81</v>
      </c>
      <c r="E29" s="30" t="s">
        <v>29</v>
      </c>
      <c r="F29" s="30" t="s">
        <v>0</v>
      </c>
      <c r="G29" s="44">
        <f>G30</f>
        <v>23.739</v>
      </c>
      <c r="H29" s="44">
        <f>H30</f>
        <v>23.739</v>
      </c>
      <c r="I29" s="50">
        <f t="shared" si="0"/>
        <v>100</v>
      </c>
    </row>
    <row r="30" spans="1:9" s="1" customFormat="1" ht="15.75">
      <c r="A30" s="16" t="s">
        <v>52</v>
      </c>
      <c r="B30" s="29">
        <v>984</v>
      </c>
      <c r="C30" s="30" t="s">
        <v>7</v>
      </c>
      <c r="D30" s="30" t="s">
        <v>81</v>
      </c>
      <c r="E30" s="30" t="s">
        <v>29</v>
      </c>
      <c r="F30" s="30" t="s">
        <v>24</v>
      </c>
      <c r="G30" s="44">
        <v>23.739</v>
      </c>
      <c r="H30" s="44">
        <v>23.739</v>
      </c>
      <c r="I30" s="50">
        <f t="shared" si="0"/>
        <v>100</v>
      </c>
    </row>
    <row r="31" spans="1:9" s="1" customFormat="1" ht="15.75">
      <c r="A31" s="16" t="s">
        <v>30</v>
      </c>
      <c r="B31" s="29">
        <v>984</v>
      </c>
      <c r="C31" s="30" t="s">
        <v>7</v>
      </c>
      <c r="D31" s="30" t="s">
        <v>81</v>
      </c>
      <c r="E31" s="30" t="s">
        <v>31</v>
      </c>
      <c r="F31" s="30" t="s">
        <v>0</v>
      </c>
      <c r="G31" s="44">
        <f>SUM(G32)</f>
        <v>458.705</v>
      </c>
      <c r="H31" s="44">
        <f>SUM(H32)</f>
        <v>458.699</v>
      </c>
      <c r="I31" s="50">
        <f t="shared" si="0"/>
        <v>99.9986919697845</v>
      </c>
    </row>
    <row r="32" spans="1:9" s="1" customFormat="1" ht="15.75">
      <c r="A32" s="16" t="s">
        <v>79</v>
      </c>
      <c r="B32" s="29">
        <v>984</v>
      </c>
      <c r="C32" s="30" t="s">
        <v>7</v>
      </c>
      <c r="D32" s="30" t="s">
        <v>81</v>
      </c>
      <c r="E32" s="30" t="s">
        <v>78</v>
      </c>
      <c r="F32" s="30" t="s">
        <v>0</v>
      </c>
      <c r="G32" s="44">
        <f>SUM(G33)</f>
        <v>458.705</v>
      </c>
      <c r="H32" s="44">
        <f>SUM(H33)</f>
        <v>458.699</v>
      </c>
      <c r="I32" s="50">
        <f t="shared" si="0"/>
        <v>99.9986919697845</v>
      </c>
    </row>
    <row r="33" spans="1:9" s="1" customFormat="1" ht="15.75">
      <c r="A33" s="16" t="s">
        <v>51</v>
      </c>
      <c r="B33" s="29">
        <v>984</v>
      </c>
      <c r="C33" s="30" t="s">
        <v>7</v>
      </c>
      <c r="D33" s="30" t="s">
        <v>81</v>
      </c>
      <c r="E33" s="30" t="s">
        <v>78</v>
      </c>
      <c r="F33" s="30" t="s">
        <v>28</v>
      </c>
      <c r="G33" s="44">
        <v>458.705</v>
      </c>
      <c r="H33" s="44">
        <v>458.699</v>
      </c>
      <c r="I33" s="50">
        <f t="shared" si="0"/>
        <v>99.9986919697845</v>
      </c>
    </row>
    <row r="34" spans="1:9" s="1" customFormat="1" ht="15.75">
      <c r="A34" s="16" t="s">
        <v>67</v>
      </c>
      <c r="B34" s="29">
        <v>984</v>
      </c>
      <c r="C34" s="30" t="s">
        <v>7</v>
      </c>
      <c r="D34" s="30" t="s">
        <v>81</v>
      </c>
      <c r="E34" s="30" t="s">
        <v>65</v>
      </c>
      <c r="F34" s="30" t="s">
        <v>0</v>
      </c>
      <c r="G34" s="44">
        <f aca="true" t="shared" si="2" ref="G34:H36">G35</f>
        <v>10.4</v>
      </c>
      <c r="H34" s="44">
        <f t="shared" si="2"/>
        <v>10.4</v>
      </c>
      <c r="I34" s="50">
        <f t="shared" si="0"/>
        <v>100</v>
      </c>
    </row>
    <row r="35" spans="1:9" s="9" customFormat="1" ht="47.25">
      <c r="A35" s="16" t="s">
        <v>89</v>
      </c>
      <c r="B35" s="29">
        <v>984</v>
      </c>
      <c r="C35" s="30" t="s">
        <v>7</v>
      </c>
      <c r="D35" s="30" t="s">
        <v>81</v>
      </c>
      <c r="E35" s="30" t="s">
        <v>88</v>
      </c>
      <c r="F35" s="30" t="s">
        <v>0</v>
      </c>
      <c r="G35" s="44">
        <f t="shared" si="2"/>
        <v>10.4</v>
      </c>
      <c r="H35" s="44">
        <f t="shared" si="2"/>
        <v>10.4</v>
      </c>
      <c r="I35" s="50">
        <f t="shared" si="0"/>
        <v>100</v>
      </c>
    </row>
    <row r="36" spans="1:9" s="9" customFormat="1" ht="47.25">
      <c r="A36" s="18" t="s">
        <v>99</v>
      </c>
      <c r="B36" s="29">
        <v>984</v>
      </c>
      <c r="C36" s="30" t="s">
        <v>7</v>
      </c>
      <c r="D36" s="30" t="s">
        <v>81</v>
      </c>
      <c r="E36" s="30" t="s">
        <v>66</v>
      </c>
      <c r="F36" s="30" t="s">
        <v>0</v>
      </c>
      <c r="G36" s="44">
        <f t="shared" si="2"/>
        <v>10.4</v>
      </c>
      <c r="H36" s="44">
        <f t="shared" si="2"/>
        <v>10.4</v>
      </c>
      <c r="I36" s="50">
        <f t="shared" si="0"/>
        <v>100</v>
      </c>
    </row>
    <row r="37" spans="1:9" s="1" customFormat="1" ht="19.5" customHeight="1">
      <c r="A37" s="16" t="s">
        <v>52</v>
      </c>
      <c r="B37" s="29">
        <v>984</v>
      </c>
      <c r="C37" s="30" t="s">
        <v>7</v>
      </c>
      <c r="D37" s="30" t="s">
        <v>81</v>
      </c>
      <c r="E37" s="30" t="s">
        <v>66</v>
      </c>
      <c r="F37" s="30" t="s">
        <v>24</v>
      </c>
      <c r="G37" s="44">
        <v>10.4</v>
      </c>
      <c r="H37" s="44">
        <v>10.4</v>
      </c>
      <c r="I37" s="50">
        <f t="shared" si="0"/>
        <v>100</v>
      </c>
    </row>
    <row r="38" spans="1:9" s="1" customFormat="1" ht="18.75" customHeight="1">
      <c r="A38" s="5" t="s">
        <v>90</v>
      </c>
      <c r="B38" s="24">
        <v>984</v>
      </c>
      <c r="C38" s="30" t="s">
        <v>7</v>
      </c>
      <c r="D38" s="30" t="s">
        <v>81</v>
      </c>
      <c r="E38" s="32" t="s">
        <v>80</v>
      </c>
      <c r="F38" s="32" t="s">
        <v>0</v>
      </c>
      <c r="G38" s="45">
        <v>19.039</v>
      </c>
      <c r="H38" s="45">
        <v>19.039</v>
      </c>
      <c r="I38" s="50">
        <f t="shared" si="0"/>
        <v>100</v>
      </c>
    </row>
    <row r="39" spans="1:9" s="1" customFormat="1" ht="15.75">
      <c r="A39" s="31" t="s">
        <v>131</v>
      </c>
      <c r="B39" s="24">
        <v>984</v>
      </c>
      <c r="C39" s="30" t="s">
        <v>7</v>
      </c>
      <c r="D39" s="30" t="s">
        <v>81</v>
      </c>
      <c r="E39" s="32" t="s">
        <v>132</v>
      </c>
      <c r="F39" s="33" t="s">
        <v>0</v>
      </c>
      <c r="G39" s="45">
        <v>19.039</v>
      </c>
      <c r="H39" s="45">
        <v>19.039</v>
      </c>
      <c r="I39" s="50">
        <f t="shared" si="0"/>
        <v>100</v>
      </c>
    </row>
    <row r="40" spans="1:9" s="17" customFormat="1" ht="63">
      <c r="A40" s="34" t="s">
        <v>133</v>
      </c>
      <c r="B40" s="24">
        <v>984</v>
      </c>
      <c r="C40" s="30" t="s">
        <v>7</v>
      </c>
      <c r="D40" s="30" t="s">
        <v>81</v>
      </c>
      <c r="E40" s="32" t="s">
        <v>134</v>
      </c>
      <c r="F40" s="33" t="s">
        <v>0</v>
      </c>
      <c r="G40" s="45">
        <v>19.039</v>
      </c>
      <c r="H40" s="45">
        <v>19.039</v>
      </c>
      <c r="I40" s="50">
        <f t="shared" si="0"/>
        <v>100</v>
      </c>
    </row>
    <row r="41" spans="1:9" s="20" customFormat="1" ht="15.75">
      <c r="A41" s="16" t="s">
        <v>52</v>
      </c>
      <c r="B41" s="24">
        <v>984</v>
      </c>
      <c r="C41" s="30" t="s">
        <v>7</v>
      </c>
      <c r="D41" s="30" t="s">
        <v>81</v>
      </c>
      <c r="E41" s="32" t="s">
        <v>134</v>
      </c>
      <c r="F41" s="33" t="s">
        <v>24</v>
      </c>
      <c r="G41" s="45">
        <v>19.039</v>
      </c>
      <c r="H41" s="45">
        <v>19.039</v>
      </c>
      <c r="I41" s="50">
        <f t="shared" si="0"/>
        <v>100</v>
      </c>
    </row>
    <row r="42" spans="1:9" s="1" customFormat="1" ht="15.75">
      <c r="A42" s="16" t="s">
        <v>96</v>
      </c>
      <c r="B42" s="29">
        <v>984</v>
      </c>
      <c r="C42" s="30" t="s">
        <v>7</v>
      </c>
      <c r="D42" s="30" t="s">
        <v>81</v>
      </c>
      <c r="E42" s="30" t="s">
        <v>41</v>
      </c>
      <c r="F42" s="30" t="s">
        <v>0</v>
      </c>
      <c r="G42" s="44">
        <f>G43+G45+G49+G47</f>
        <v>388.86100000000005</v>
      </c>
      <c r="H42" s="44">
        <f>H43+H45+H49+H47</f>
        <v>388.85800000000006</v>
      </c>
      <c r="I42" s="50">
        <f t="shared" si="0"/>
        <v>99.99922851610215</v>
      </c>
    </row>
    <row r="43" spans="1:9" s="1" customFormat="1" ht="47.25">
      <c r="A43" s="16" t="s">
        <v>135</v>
      </c>
      <c r="B43" s="29">
        <v>984</v>
      </c>
      <c r="C43" s="30" t="s">
        <v>7</v>
      </c>
      <c r="D43" s="30" t="s">
        <v>81</v>
      </c>
      <c r="E43" s="30" t="s">
        <v>70</v>
      </c>
      <c r="F43" s="30" t="s">
        <v>0</v>
      </c>
      <c r="G43" s="44">
        <f>G44</f>
        <v>247.72</v>
      </c>
      <c r="H43" s="44">
        <f>H44</f>
        <v>247.717</v>
      </c>
      <c r="I43" s="50">
        <f t="shared" si="0"/>
        <v>99.99878895527209</v>
      </c>
    </row>
    <row r="44" spans="1:9" s="1" customFormat="1" ht="15.75">
      <c r="A44" s="16" t="s">
        <v>52</v>
      </c>
      <c r="B44" s="29">
        <v>984</v>
      </c>
      <c r="C44" s="30" t="s">
        <v>7</v>
      </c>
      <c r="D44" s="30" t="s">
        <v>81</v>
      </c>
      <c r="E44" s="30" t="s">
        <v>70</v>
      </c>
      <c r="F44" s="30" t="s">
        <v>24</v>
      </c>
      <c r="G44" s="44">
        <v>247.72</v>
      </c>
      <c r="H44" s="44">
        <v>247.717</v>
      </c>
      <c r="I44" s="50">
        <f t="shared" si="0"/>
        <v>99.99878895527209</v>
      </c>
    </row>
    <row r="45" spans="1:9" s="1" customFormat="1" ht="15.75" customHeight="1">
      <c r="A45" s="16" t="s">
        <v>136</v>
      </c>
      <c r="B45" s="29">
        <v>984</v>
      </c>
      <c r="C45" s="30" t="s">
        <v>7</v>
      </c>
      <c r="D45" s="30" t="s">
        <v>81</v>
      </c>
      <c r="E45" s="30" t="s">
        <v>100</v>
      </c>
      <c r="F45" s="30" t="s">
        <v>0</v>
      </c>
      <c r="G45" s="44">
        <f>G46</f>
        <v>65.854</v>
      </c>
      <c r="H45" s="44">
        <f>H46</f>
        <v>65.854</v>
      </c>
      <c r="I45" s="50">
        <f t="shared" si="0"/>
        <v>100</v>
      </c>
    </row>
    <row r="46" spans="1:9" s="1" customFormat="1" ht="15.75" customHeight="1">
      <c r="A46" s="16" t="s">
        <v>52</v>
      </c>
      <c r="B46" s="29">
        <v>984</v>
      </c>
      <c r="C46" s="30" t="s">
        <v>7</v>
      </c>
      <c r="D46" s="30" t="s">
        <v>81</v>
      </c>
      <c r="E46" s="30" t="s">
        <v>100</v>
      </c>
      <c r="F46" s="30" t="s">
        <v>24</v>
      </c>
      <c r="G46" s="44">
        <v>65.854</v>
      </c>
      <c r="H46" s="44">
        <v>65.854</v>
      </c>
      <c r="I46" s="50">
        <f t="shared" si="0"/>
        <v>100</v>
      </c>
    </row>
    <row r="47" spans="1:9" s="1" customFormat="1" ht="47.25">
      <c r="A47" s="16" t="s">
        <v>137</v>
      </c>
      <c r="B47" s="29">
        <v>984</v>
      </c>
      <c r="C47" s="30" t="s">
        <v>7</v>
      </c>
      <c r="D47" s="30" t="s">
        <v>81</v>
      </c>
      <c r="E47" s="30" t="s">
        <v>138</v>
      </c>
      <c r="F47" s="30" t="s">
        <v>0</v>
      </c>
      <c r="G47" s="44">
        <v>20.187</v>
      </c>
      <c r="H47" s="44">
        <v>20.187</v>
      </c>
      <c r="I47" s="50">
        <f t="shared" si="0"/>
        <v>100</v>
      </c>
    </row>
    <row r="48" spans="1:9" s="1" customFormat="1" ht="15.75">
      <c r="A48" s="16" t="s">
        <v>52</v>
      </c>
      <c r="B48" s="29">
        <v>984</v>
      </c>
      <c r="C48" s="30" t="s">
        <v>7</v>
      </c>
      <c r="D48" s="30" t="s">
        <v>81</v>
      </c>
      <c r="E48" s="30" t="s">
        <v>138</v>
      </c>
      <c r="F48" s="30" t="s">
        <v>24</v>
      </c>
      <c r="G48" s="44">
        <v>20.187</v>
      </c>
      <c r="H48" s="44">
        <v>20.187</v>
      </c>
      <c r="I48" s="50">
        <f t="shared" si="0"/>
        <v>100</v>
      </c>
    </row>
    <row r="49" spans="1:9" s="1" customFormat="1" ht="31.5">
      <c r="A49" s="16" t="s">
        <v>139</v>
      </c>
      <c r="B49" s="29">
        <v>984</v>
      </c>
      <c r="C49" s="30" t="s">
        <v>7</v>
      </c>
      <c r="D49" s="30" t="s">
        <v>81</v>
      </c>
      <c r="E49" s="30" t="s">
        <v>140</v>
      </c>
      <c r="F49" s="30" t="s">
        <v>0</v>
      </c>
      <c r="G49" s="44">
        <f>G50</f>
        <v>55.1</v>
      </c>
      <c r="H49" s="44">
        <f>H50</f>
        <v>55.1</v>
      </c>
      <c r="I49" s="50">
        <f t="shared" si="0"/>
        <v>100</v>
      </c>
    </row>
    <row r="50" spans="1:9" s="17" customFormat="1" ht="18">
      <c r="A50" s="16" t="s">
        <v>52</v>
      </c>
      <c r="B50" s="29">
        <v>984</v>
      </c>
      <c r="C50" s="30" t="s">
        <v>7</v>
      </c>
      <c r="D50" s="30" t="s">
        <v>81</v>
      </c>
      <c r="E50" s="30" t="s">
        <v>140</v>
      </c>
      <c r="F50" s="30" t="s">
        <v>24</v>
      </c>
      <c r="G50" s="44">
        <v>55.1</v>
      </c>
      <c r="H50" s="44">
        <v>55.1</v>
      </c>
      <c r="I50" s="50">
        <f t="shared" si="0"/>
        <v>100</v>
      </c>
    </row>
    <row r="51" spans="1:9" s="9" customFormat="1" ht="15.75" hidden="1">
      <c r="A51" s="16" t="s">
        <v>111</v>
      </c>
      <c r="B51" s="29">
        <v>984</v>
      </c>
      <c r="C51" s="30" t="s">
        <v>7</v>
      </c>
      <c r="D51" s="30" t="s">
        <v>81</v>
      </c>
      <c r="E51" s="30" t="s">
        <v>112</v>
      </c>
      <c r="F51" s="30" t="s">
        <v>0</v>
      </c>
      <c r="G51" s="44">
        <f>G52</f>
        <v>0</v>
      </c>
      <c r="H51" s="44">
        <f>H52</f>
        <v>0</v>
      </c>
      <c r="I51" s="22" t="e">
        <f t="shared" si="0"/>
        <v>#DIV/0!</v>
      </c>
    </row>
    <row r="52" spans="1:9" s="1" customFormat="1" ht="15.75" hidden="1">
      <c r="A52" s="16" t="s">
        <v>111</v>
      </c>
      <c r="B52" s="29">
        <v>984</v>
      </c>
      <c r="C52" s="30" t="s">
        <v>7</v>
      </c>
      <c r="D52" s="30" t="s">
        <v>81</v>
      </c>
      <c r="E52" s="30" t="s">
        <v>112</v>
      </c>
      <c r="F52" s="30" t="s">
        <v>113</v>
      </c>
      <c r="G52" s="44">
        <v>0</v>
      </c>
      <c r="H52" s="44">
        <v>0</v>
      </c>
      <c r="I52" s="22" t="e">
        <f t="shared" si="0"/>
        <v>#DIV/0!</v>
      </c>
    </row>
    <row r="53" spans="1:9" s="1" customFormat="1" ht="37.5">
      <c r="A53" s="12" t="s">
        <v>44</v>
      </c>
      <c r="B53" s="23">
        <v>984</v>
      </c>
      <c r="C53" s="13" t="s">
        <v>34</v>
      </c>
      <c r="D53" s="13" t="s">
        <v>6</v>
      </c>
      <c r="E53" s="13" t="s">
        <v>1</v>
      </c>
      <c r="F53" s="13" t="s">
        <v>0</v>
      </c>
      <c r="G53" s="43">
        <f aca="true" t="shared" si="3" ref="G53:H56">SUM(G54)</f>
        <v>104.185</v>
      </c>
      <c r="H53" s="43">
        <f t="shared" si="3"/>
        <v>104.185</v>
      </c>
      <c r="I53" s="22">
        <f t="shared" si="0"/>
        <v>100</v>
      </c>
    </row>
    <row r="54" spans="1:9" s="1" customFormat="1" ht="18.75">
      <c r="A54" s="12" t="s">
        <v>45</v>
      </c>
      <c r="B54" s="23">
        <v>984</v>
      </c>
      <c r="C54" s="13" t="s">
        <v>34</v>
      </c>
      <c r="D54" s="13" t="s">
        <v>46</v>
      </c>
      <c r="E54" s="13" t="s">
        <v>1</v>
      </c>
      <c r="F54" s="13" t="s">
        <v>0</v>
      </c>
      <c r="G54" s="43">
        <f t="shared" si="3"/>
        <v>104.185</v>
      </c>
      <c r="H54" s="43">
        <f t="shared" si="3"/>
        <v>104.185</v>
      </c>
      <c r="I54" s="22">
        <f t="shared" si="0"/>
        <v>100</v>
      </c>
    </row>
    <row r="55" spans="1:9" s="1" customFormat="1" ht="15.75">
      <c r="A55" s="16" t="s">
        <v>96</v>
      </c>
      <c r="B55" s="29">
        <v>984</v>
      </c>
      <c r="C55" s="30" t="s">
        <v>34</v>
      </c>
      <c r="D55" s="30" t="s">
        <v>46</v>
      </c>
      <c r="E55" s="30" t="s">
        <v>41</v>
      </c>
      <c r="F55" s="30" t="s">
        <v>0</v>
      </c>
      <c r="G55" s="44">
        <f t="shared" si="3"/>
        <v>104.185</v>
      </c>
      <c r="H55" s="44">
        <f t="shared" si="3"/>
        <v>104.185</v>
      </c>
      <c r="I55" s="50">
        <f t="shared" si="0"/>
        <v>100</v>
      </c>
    </row>
    <row r="56" spans="1:9" s="20" customFormat="1" ht="47.25">
      <c r="A56" s="31" t="s">
        <v>141</v>
      </c>
      <c r="B56" s="29">
        <v>984</v>
      </c>
      <c r="C56" s="30" t="s">
        <v>34</v>
      </c>
      <c r="D56" s="30" t="s">
        <v>46</v>
      </c>
      <c r="E56" s="30" t="s">
        <v>82</v>
      </c>
      <c r="F56" s="30" t="s">
        <v>0</v>
      </c>
      <c r="G56" s="44">
        <f t="shared" si="3"/>
        <v>104.185</v>
      </c>
      <c r="H56" s="44">
        <f t="shared" si="3"/>
        <v>104.185</v>
      </c>
      <c r="I56" s="50">
        <f t="shared" si="0"/>
        <v>100</v>
      </c>
    </row>
    <row r="57" spans="1:9" s="1" customFormat="1" ht="15.75">
      <c r="A57" s="16" t="s">
        <v>52</v>
      </c>
      <c r="B57" s="29">
        <v>984</v>
      </c>
      <c r="C57" s="30" t="s">
        <v>34</v>
      </c>
      <c r="D57" s="30" t="s">
        <v>46</v>
      </c>
      <c r="E57" s="30" t="s">
        <v>82</v>
      </c>
      <c r="F57" s="30" t="s">
        <v>24</v>
      </c>
      <c r="G57" s="44">
        <v>104.185</v>
      </c>
      <c r="H57" s="44">
        <v>104.185</v>
      </c>
      <c r="I57" s="50">
        <f t="shared" si="0"/>
        <v>100</v>
      </c>
    </row>
    <row r="58" spans="1:9" s="1" customFormat="1" ht="18.75">
      <c r="A58" s="12" t="s">
        <v>142</v>
      </c>
      <c r="B58" s="23">
        <v>984</v>
      </c>
      <c r="C58" s="13" t="s">
        <v>9</v>
      </c>
      <c r="D58" s="13" t="s">
        <v>6</v>
      </c>
      <c r="E58" s="13" t="s">
        <v>1</v>
      </c>
      <c r="F58" s="13" t="s">
        <v>0</v>
      </c>
      <c r="G58" s="43">
        <f>G59</f>
        <v>5873.146</v>
      </c>
      <c r="H58" s="43">
        <f>H59</f>
        <v>5873.146</v>
      </c>
      <c r="I58" s="22">
        <f t="shared" si="0"/>
        <v>100</v>
      </c>
    </row>
    <row r="59" spans="1:9" s="1" customFormat="1" ht="18.75">
      <c r="A59" s="12" t="s">
        <v>143</v>
      </c>
      <c r="B59" s="23">
        <v>984</v>
      </c>
      <c r="C59" s="13" t="s">
        <v>9</v>
      </c>
      <c r="D59" s="13" t="s">
        <v>144</v>
      </c>
      <c r="E59" s="13" t="s">
        <v>1</v>
      </c>
      <c r="F59" s="13" t="s">
        <v>0</v>
      </c>
      <c r="G59" s="46">
        <f>SUM(G61+G64+G66+G68+G70)</f>
        <v>5873.146</v>
      </c>
      <c r="H59" s="46">
        <f>SUM(H61+H64+H66+H68+H70)</f>
        <v>5873.146</v>
      </c>
      <c r="I59" s="22">
        <f t="shared" si="0"/>
        <v>100</v>
      </c>
    </row>
    <row r="60" spans="1:10" s="1" customFormat="1" ht="19.5" customHeight="1">
      <c r="A60" s="26" t="s">
        <v>145</v>
      </c>
      <c r="B60" s="29">
        <v>984</v>
      </c>
      <c r="C60" s="32" t="s">
        <v>9</v>
      </c>
      <c r="D60" s="32" t="s">
        <v>144</v>
      </c>
      <c r="E60" s="30" t="s">
        <v>120</v>
      </c>
      <c r="F60" s="30" t="s">
        <v>0</v>
      </c>
      <c r="G60" s="45">
        <v>1500</v>
      </c>
      <c r="H60" s="45">
        <v>1500</v>
      </c>
      <c r="I60" s="50">
        <f t="shared" si="0"/>
        <v>100</v>
      </c>
      <c r="J60" s="51"/>
    </row>
    <row r="61" spans="1:10" s="1" customFormat="1" ht="47.25">
      <c r="A61" s="26" t="s">
        <v>146</v>
      </c>
      <c r="B61" s="27">
        <v>984</v>
      </c>
      <c r="C61" s="32" t="s">
        <v>9</v>
      </c>
      <c r="D61" s="32" t="s">
        <v>144</v>
      </c>
      <c r="E61" s="35" t="s">
        <v>121</v>
      </c>
      <c r="F61" s="35" t="s">
        <v>0</v>
      </c>
      <c r="G61" s="45">
        <v>1500</v>
      </c>
      <c r="H61" s="45">
        <v>1500</v>
      </c>
      <c r="I61" s="50">
        <f t="shared" si="0"/>
        <v>100</v>
      </c>
      <c r="J61" s="51"/>
    </row>
    <row r="62" spans="1:10" s="1" customFormat="1" ht="17.25" customHeight="1">
      <c r="A62" s="5" t="s">
        <v>52</v>
      </c>
      <c r="B62" s="27">
        <v>984</v>
      </c>
      <c r="C62" s="32" t="s">
        <v>9</v>
      </c>
      <c r="D62" s="32" t="s">
        <v>144</v>
      </c>
      <c r="E62" s="35" t="s">
        <v>121</v>
      </c>
      <c r="F62" s="35" t="s">
        <v>24</v>
      </c>
      <c r="G62" s="45">
        <v>1500</v>
      </c>
      <c r="H62" s="45">
        <v>1500</v>
      </c>
      <c r="I62" s="50">
        <f t="shared" si="0"/>
        <v>100</v>
      </c>
      <c r="J62" s="51"/>
    </row>
    <row r="63" spans="1:10" s="1" customFormat="1" ht="18.75" customHeight="1">
      <c r="A63" s="5" t="s">
        <v>90</v>
      </c>
      <c r="B63" s="27">
        <v>984</v>
      </c>
      <c r="C63" s="32" t="s">
        <v>9</v>
      </c>
      <c r="D63" s="32" t="s">
        <v>144</v>
      </c>
      <c r="E63" s="35" t="s">
        <v>80</v>
      </c>
      <c r="F63" s="35" t="s">
        <v>0</v>
      </c>
      <c r="G63" s="45">
        <v>1809.873</v>
      </c>
      <c r="H63" s="45">
        <v>1809.873</v>
      </c>
      <c r="I63" s="50">
        <f t="shared" si="0"/>
        <v>100</v>
      </c>
      <c r="J63" s="51"/>
    </row>
    <row r="64" spans="1:10" s="1" customFormat="1" ht="31.5">
      <c r="A64" s="5" t="s">
        <v>147</v>
      </c>
      <c r="B64" s="27">
        <v>984</v>
      </c>
      <c r="C64" s="32" t="s">
        <v>9</v>
      </c>
      <c r="D64" s="32" t="s">
        <v>144</v>
      </c>
      <c r="E64" s="35" t="s">
        <v>148</v>
      </c>
      <c r="F64" s="35" t="s">
        <v>0</v>
      </c>
      <c r="G64" s="45">
        <v>1809.873</v>
      </c>
      <c r="H64" s="45">
        <v>1809.873</v>
      </c>
      <c r="I64" s="50">
        <f t="shared" si="0"/>
        <v>100</v>
      </c>
      <c r="J64" s="51"/>
    </row>
    <row r="65" spans="1:10" s="1" customFormat="1" ht="15.75">
      <c r="A65" s="16" t="s">
        <v>52</v>
      </c>
      <c r="B65" s="27">
        <v>984</v>
      </c>
      <c r="C65" s="32" t="s">
        <v>9</v>
      </c>
      <c r="D65" s="32" t="s">
        <v>144</v>
      </c>
      <c r="E65" s="35" t="s">
        <v>148</v>
      </c>
      <c r="F65" s="35" t="s">
        <v>24</v>
      </c>
      <c r="G65" s="45">
        <v>1809.873</v>
      </c>
      <c r="H65" s="45">
        <v>1809.873</v>
      </c>
      <c r="I65" s="50">
        <f t="shared" si="0"/>
        <v>100</v>
      </c>
      <c r="J65" s="51"/>
    </row>
    <row r="66" spans="1:10" s="1" customFormat="1" ht="31.5">
      <c r="A66" s="11" t="s">
        <v>122</v>
      </c>
      <c r="B66" s="27">
        <v>984</v>
      </c>
      <c r="C66" s="32" t="s">
        <v>9</v>
      </c>
      <c r="D66" s="32" t="s">
        <v>144</v>
      </c>
      <c r="E66" s="32" t="s">
        <v>123</v>
      </c>
      <c r="F66" s="32" t="s">
        <v>0</v>
      </c>
      <c r="G66" s="45">
        <v>1663</v>
      </c>
      <c r="H66" s="45">
        <v>1663</v>
      </c>
      <c r="I66" s="50">
        <f t="shared" si="0"/>
        <v>100</v>
      </c>
      <c r="J66" s="51"/>
    </row>
    <row r="67" spans="1:9" s="20" customFormat="1" ht="15.75">
      <c r="A67" s="16" t="s">
        <v>52</v>
      </c>
      <c r="B67" s="27">
        <v>984</v>
      </c>
      <c r="C67" s="32" t="s">
        <v>9</v>
      </c>
      <c r="D67" s="32" t="s">
        <v>144</v>
      </c>
      <c r="E67" s="32" t="s">
        <v>123</v>
      </c>
      <c r="F67" s="32" t="s">
        <v>24</v>
      </c>
      <c r="G67" s="45">
        <v>1663</v>
      </c>
      <c r="H67" s="45">
        <v>1663</v>
      </c>
      <c r="I67" s="50">
        <f t="shared" si="0"/>
        <v>100</v>
      </c>
    </row>
    <row r="68" spans="1:9" s="20" customFormat="1" ht="31.5">
      <c r="A68" s="5" t="s">
        <v>149</v>
      </c>
      <c r="B68" s="29">
        <v>984</v>
      </c>
      <c r="C68" s="32" t="s">
        <v>9</v>
      </c>
      <c r="D68" s="32" t="s">
        <v>144</v>
      </c>
      <c r="E68" s="30" t="s">
        <v>150</v>
      </c>
      <c r="F68" s="30" t="s">
        <v>0</v>
      </c>
      <c r="G68" s="44">
        <f>G69</f>
        <v>797.264</v>
      </c>
      <c r="H68" s="44">
        <f>H69</f>
        <v>797.264</v>
      </c>
      <c r="I68" s="50">
        <f t="shared" si="0"/>
        <v>100</v>
      </c>
    </row>
    <row r="69" spans="1:10" s="10" customFormat="1" ht="18" customHeight="1">
      <c r="A69" s="5" t="s">
        <v>52</v>
      </c>
      <c r="B69" s="29">
        <v>984</v>
      </c>
      <c r="C69" s="32" t="s">
        <v>9</v>
      </c>
      <c r="D69" s="32" t="s">
        <v>144</v>
      </c>
      <c r="E69" s="30" t="s">
        <v>150</v>
      </c>
      <c r="F69" s="30" t="s">
        <v>24</v>
      </c>
      <c r="G69" s="44">
        <v>797.264</v>
      </c>
      <c r="H69" s="44">
        <v>797.264</v>
      </c>
      <c r="I69" s="50">
        <f t="shared" si="0"/>
        <v>100</v>
      </c>
      <c r="J69" s="51"/>
    </row>
    <row r="70" spans="1:10" s="10" customFormat="1" ht="47.25">
      <c r="A70" s="5" t="s">
        <v>151</v>
      </c>
      <c r="B70" s="29">
        <v>984</v>
      </c>
      <c r="C70" s="32" t="s">
        <v>9</v>
      </c>
      <c r="D70" s="32" t="s">
        <v>144</v>
      </c>
      <c r="E70" s="30" t="s">
        <v>152</v>
      </c>
      <c r="F70" s="30" t="s">
        <v>0</v>
      </c>
      <c r="G70" s="44">
        <f>G71</f>
        <v>103.009</v>
      </c>
      <c r="H70" s="44">
        <f>H71</f>
        <v>103.009</v>
      </c>
      <c r="I70" s="50">
        <f t="shared" si="0"/>
        <v>100</v>
      </c>
      <c r="J70" s="51"/>
    </row>
    <row r="71" spans="1:10" s="10" customFormat="1" ht="15.75">
      <c r="A71" s="5" t="s">
        <v>52</v>
      </c>
      <c r="B71" s="29">
        <v>984</v>
      </c>
      <c r="C71" s="32" t="s">
        <v>9</v>
      </c>
      <c r="D71" s="32" t="s">
        <v>144</v>
      </c>
      <c r="E71" s="30" t="s">
        <v>152</v>
      </c>
      <c r="F71" s="30" t="s">
        <v>24</v>
      </c>
      <c r="G71" s="44">
        <v>103.009</v>
      </c>
      <c r="H71" s="44">
        <v>103.009</v>
      </c>
      <c r="I71" s="50">
        <f t="shared" si="0"/>
        <v>100</v>
      </c>
      <c r="J71" s="51"/>
    </row>
    <row r="72" spans="1:9" s="1" customFormat="1" ht="18" customHeight="1">
      <c r="A72" s="12" t="s">
        <v>17</v>
      </c>
      <c r="B72" s="23">
        <v>984</v>
      </c>
      <c r="C72" s="13" t="s">
        <v>5</v>
      </c>
      <c r="D72" s="13" t="s">
        <v>6</v>
      </c>
      <c r="E72" s="13" t="s">
        <v>1</v>
      </c>
      <c r="F72" s="13" t="s">
        <v>0</v>
      </c>
      <c r="G72" s="43">
        <f>SUM(G73+G80+G95)</f>
        <v>10767.79</v>
      </c>
      <c r="H72" s="43">
        <f>SUM(H73+H80+H95)</f>
        <v>10548.776</v>
      </c>
      <c r="I72" s="22">
        <f t="shared" si="0"/>
        <v>97.96602645482498</v>
      </c>
    </row>
    <row r="73" spans="1:9" s="1" customFormat="1" ht="18.75">
      <c r="A73" s="12" t="s">
        <v>18</v>
      </c>
      <c r="B73" s="23">
        <v>984</v>
      </c>
      <c r="C73" s="13" t="s">
        <v>5</v>
      </c>
      <c r="D73" s="13" t="s">
        <v>7</v>
      </c>
      <c r="E73" s="13" t="s">
        <v>1</v>
      </c>
      <c r="F73" s="13" t="s">
        <v>0</v>
      </c>
      <c r="G73" s="43">
        <f>SUM(G74+G77)</f>
        <v>581.4300000000001</v>
      </c>
      <c r="H73" s="43">
        <f>SUM(H74+H77)</f>
        <v>581.429</v>
      </c>
      <c r="I73" s="22">
        <f t="shared" si="0"/>
        <v>99.99982801025057</v>
      </c>
    </row>
    <row r="74" spans="1:9" s="1" customFormat="1" ht="15.75">
      <c r="A74" s="16" t="s">
        <v>19</v>
      </c>
      <c r="B74" s="29">
        <v>984</v>
      </c>
      <c r="C74" s="30" t="s">
        <v>5</v>
      </c>
      <c r="D74" s="30" t="s">
        <v>7</v>
      </c>
      <c r="E74" s="30" t="s">
        <v>2</v>
      </c>
      <c r="F74" s="30" t="s">
        <v>0</v>
      </c>
      <c r="G74" s="44">
        <f>SUM(G75)</f>
        <v>374.391</v>
      </c>
      <c r="H74" s="44">
        <f>SUM(H75)</f>
        <v>374.39</v>
      </c>
      <c r="I74" s="50">
        <f t="shared" si="0"/>
        <v>99.9997328995622</v>
      </c>
    </row>
    <row r="75" spans="1:9" s="1" customFormat="1" ht="47.25">
      <c r="A75" s="16" t="s">
        <v>43</v>
      </c>
      <c r="B75" s="29">
        <v>984</v>
      </c>
      <c r="C75" s="30" t="s">
        <v>5</v>
      </c>
      <c r="D75" s="30" t="s">
        <v>7</v>
      </c>
      <c r="E75" s="30" t="s">
        <v>38</v>
      </c>
      <c r="F75" s="30" t="s">
        <v>0</v>
      </c>
      <c r="G75" s="44">
        <f>SUM(G76)</f>
        <v>374.391</v>
      </c>
      <c r="H75" s="44">
        <f>SUM(H76)</f>
        <v>374.39</v>
      </c>
      <c r="I75" s="50">
        <f t="shared" si="0"/>
        <v>99.9997328995622</v>
      </c>
    </row>
    <row r="76" spans="1:9" s="1" customFormat="1" ht="15.75">
      <c r="A76" s="16" t="s">
        <v>52</v>
      </c>
      <c r="B76" s="29">
        <v>984</v>
      </c>
      <c r="C76" s="30" t="s">
        <v>5</v>
      </c>
      <c r="D76" s="30" t="s">
        <v>7</v>
      </c>
      <c r="E76" s="30" t="s">
        <v>38</v>
      </c>
      <c r="F76" s="30" t="s">
        <v>24</v>
      </c>
      <c r="G76" s="44">
        <v>374.391</v>
      </c>
      <c r="H76" s="44">
        <v>374.39</v>
      </c>
      <c r="I76" s="50">
        <f t="shared" si="0"/>
        <v>99.9997328995622</v>
      </c>
    </row>
    <row r="77" spans="1:9" s="1" customFormat="1" ht="15.75">
      <c r="A77" s="25" t="s">
        <v>90</v>
      </c>
      <c r="B77" s="29">
        <v>984</v>
      </c>
      <c r="C77" s="32" t="s">
        <v>5</v>
      </c>
      <c r="D77" s="32" t="s">
        <v>7</v>
      </c>
      <c r="E77" s="32" t="s">
        <v>80</v>
      </c>
      <c r="F77" s="32" t="s">
        <v>0</v>
      </c>
      <c r="G77" s="44">
        <v>207.039</v>
      </c>
      <c r="H77" s="44">
        <v>207.039</v>
      </c>
      <c r="I77" s="50">
        <f t="shared" si="0"/>
        <v>100</v>
      </c>
    </row>
    <row r="78" spans="1:9" s="1" customFormat="1" ht="31.5">
      <c r="A78" s="5" t="s">
        <v>114</v>
      </c>
      <c r="B78" s="29">
        <v>984</v>
      </c>
      <c r="C78" s="32" t="s">
        <v>5</v>
      </c>
      <c r="D78" s="32" t="s">
        <v>7</v>
      </c>
      <c r="E78" s="32" t="s">
        <v>115</v>
      </c>
      <c r="F78" s="32" t="s">
        <v>0</v>
      </c>
      <c r="G78" s="44">
        <v>207.039</v>
      </c>
      <c r="H78" s="44">
        <v>207.039</v>
      </c>
      <c r="I78" s="50">
        <f aca="true" t="shared" si="4" ref="I78:I138">SUM(H78/G78*100)</f>
        <v>100</v>
      </c>
    </row>
    <row r="79" spans="1:9" s="1" customFormat="1" ht="15.75">
      <c r="A79" s="5" t="s">
        <v>52</v>
      </c>
      <c r="B79" s="29">
        <v>984</v>
      </c>
      <c r="C79" s="32" t="s">
        <v>5</v>
      </c>
      <c r="D79" s="32" t="s">
        <v>7</v>
      </c>
      <c r="E79" s="32" t="s">
        <v>115</v>
      </c>
      <c r="F79" s="32" t="s">
        <v>24</v>
      </c>
      <c r="G79" s="44">
        <v>207.039</v>
      </c>
      <c r="H79" s="44">
        <v>207.039</v>
      </c>
      <c r="I79" s="50">
        <f t="shared" si="4"/>
        <v>100</v>
      </c>
    </row>
    <row r="80" spans="1:9" s="1" customFormat="1" ht="18.75">
      <c r="A80" s="36" t="s">
        <v>20</v>
      </c>
      <c r="B80" s="23">
        <v>984</v>
      </c>
      <c r="C80" s="13" t="s">
        <v>5</v>
      </c>
      <c r="D80" s="13" t="s">
        <v>8</v>
      </c>
      <c r="E80" s="13" t="s">
        <v>1</v>
      </c>
      <c r="F80" s="13" t="s">
        <v>0</v>
      </c>
      <c r="G80" s="43">
        <f>SUM(G81+G88+G84)</f>
        <v>7910.0830000000005</v>
      </c>
      <c r="H80" s="43">
        <f>SUM(H81+H88+H84)</f>
        <v>7910.072</v>
      </c>
      <c r="I80" s="22">
        <f t="shared" si="4"/>
        <v>99.99986093698384</v>
      </c>
    </row>
    <row r="81" spans="1:9" s="1" customFormat="1" ht="15.75">
      <c r="A81" s="16" t="s">
        <v>12</v>
      </c>
      <c r="B81" s="29">
        <v>984</v>
      </c>
      <c r="C81" s="30" t="s">
        <v>5</v>
      </c>
      <c r="D81" s="30" t="s">
        <v>8</v>
      </c>
      <c r="E81" s="30" t="s">
        <v>3</v>
      </c>
      <c r="F81" s="30" t="s">
        <v>0</v>
      </c>
      <c r="G81" s="44">
        <f>SUM(G83)</f>
        <v>1281.824</v>
      </c>
      <c r="H81" s="44">
        <f>SUM(H83)</f>
        <v>1281.814</v>
      </c>
      <c r="I81" s="50">
        <f t="shared" si="4"/>
        <v>99.99921986169709</v>
      </c>
    </row>
    <row r="82" spans="1:9" s="1" customFormat="1" ht="15.75">
      <c r="A82" s="16" t="s">
        <v>153</v>
      </c>
      <c r="B82" s="29">
        <v>984</v>
      </c>
      <c r="C82" s="30" t="s">
        <v>5</v>
      </c>
      <c r="D82" s="30" t="s">
        <v>8</v>
      </c>
      <c r="E82" s="30" t="s">
        <v>32</v>
      </c>
      <c r="F82" s="30" t="s">
        <v>0</v>
      </c>
      <c r="G82" s="44">
        <v>1281.824</v>
      </c>
      <c r="H82" s="44">
        <v>1281.814</v>
      </c>
      <c r="I82" s="50">
        <f t="shared" si="4"/>
        <v>99.99921986169709</v>
      </c>
    </row>
    <row r="83" spans="1:9" s="1" customFormat="1" ht="15.75">
      <c r="A83" s="16" t="s">
        <v>52</v>
      </c>
      <c r="B83" s="29">
        <v>984</v>
      </c>
      <c r="C83" s="30" t="s">
        <v>5</v>
      </c>
      <c r="D83" s="30" t="s">
        <v>8</v>
      </c>
      <c r="E83" s="30" t="s">
        <v>32</v>
      </c>
      <c r="F83" s="30" t="s">
        <v>24</v>
      </c>
      <c r="G83" s="44">
        <v>1281.824</v>
      </c>
      <c r="H83" s="44">
        <v>1281.814</v>
      </c>
      <c r="I83" s="50">
        <f t="shared" si="4"/>
        <v>99.99921986169709</v>
      </c>
    </row>
    <row r="84" spans="1:9" s="1" customFormat="1" ht="22.5" customHeight="1">
      <c r="A84" s="5" t="s">
        <v>90</v>
      </c>
      <c r="B84" s="24">
        <v>984</v>
      </c>
      <c r="C84" s="32" t="s">
        <v>5</v>
      </c>
      <c r="D84" s="32" t="s">
        <v>8</v>
      </c>
      <c r="E84" s="32" t="s">
        <v>80</v>
      </c>
      <c r="F84" s="32" t="s">
        <v>0</v>
      </c>
      <c r="G84" s="44">
        <v>5178.323</v>
      </c>
      <c r="H84" s="44">
        <v>5178.323</v>
      </c>
      <c r="I84" s="50">
        <f t="shared" si="4"/>
        <v>100</v>
      </c>
    </row>
    <row r="85" spans="1:9" s="1" customFormat="1" ht="47.25">
      <c r="A85" s="5" t="s">
        <v>116</v>
      </c>
      <c r="B85" s="24">
        <v>984</v>
      </c>
      <c r="C85" s="32" t="s">
        <v>5</v>
      </c>
      <c r="D85" s="32" t="s">
        <v>8</v>
      </c>
      <c r="E85" s="32" t="s">
        <v>117</v>
      </c>
      <c r="F85" s="32" t="s">
        <v>0</v>
      </c>
      <c r="G85" s="44">
        <v>5178.323</v>
      </c>
      <c r="H85" s="44">
        <v>5178.323</v>
      </c>
      <c r="I85" s="50">
        <f t="shared" si="4"/>
        <v>100</v>
      </c>
    </row>
    <row r="86" spans="1:9" s="17" customFormat="1" ht="78.75">
      <c r="A86" s="5" t="s">
        <v>118</v>
      </c>
      <c r="B86" s="24">
        <v>984</v>
      </c>
      <c r="C86" s="32" t="s">
        <v>5</v>
      </c>
      <c r="D86" s="32" t="s">
        <v>8</v>
      </c>
      <c r="E86" s="32" t="s">
        <v>119</v>
      </c>
      <c r="F86" s="32" t="s">
        <v>0</v>
      </c>
      <c r="G86" s="44">
        <v>5178.323</v>
      </c>
      <c r="H86" s="44">
        <v>5178.323</v>
      </c>
      <c r="I86" s="50">
        <f t="shared" si="4"/>
        <v>100</v>
      </c>
    </row>
    <row r="87" spans="1:9" s="9" customFormat="1" ht="15.75">
      <c r="A87" s="5" t="s">
        <v>47</v>
      </c>
      <c r="B87" s="24">
        <v>984</v>
      </c>
      <c r="C87" s="32" t="s">
        <v>5</v>
      </c>
      <c r="D87" s="32" t="s">
        <v>8</v>
      </c>
      <c r="E87" s="32" t="s">
        <v>119</v>
      </c>
      <c r="F87" s="32" t="s">
        <v>48</v>
      </c>
      <c r="G87" s="44">
        <v>5178.323</v>
      </c>
      <c r="H87" s="44">
        <v>5178.323</v>
      </c>
      <c r="I87" s="50">
        <f t="shared" si="4"/>
        <v>100</v>
      </c>
    </row>
    <row r="88" spans="1:9" s="1" customFormat="1" ht="15.75">
      <c r="A88" s="16" t="s">
        <v>96</v>
      </c>
      <c r="B88" s="29">
        <v>984</v>
      </c>
      <c r="C88" s="30" t="s">
        <v>5</v>
      </c>
      <c r="D88" s="30" t="s">
        <v>8</v>
      </c>
      <c r="E88" s="30" t="s">
        <v>41</v>
      </c>
      <c r="F88" s="30" t="s">
        <v>0</v>
      </c>
      <c r="G88" s="44">
        <f>SUM(G89+G91+G93)</f>
        <v>1449.9360000000001</v>
      </c>
      <c r="H88" s="44">
        <f>SUM(H89+H91+H93)</f>
        <v>1449.935</v>
      </c>
      <c r="I88" s="50">
        <f t="shared" si="4"/>
        <v>99.99993103143862</v>
      </c>
    </row>
    <row r="89" spans="1:9" s="1" customFormat="1" ht="63">
      <c r="A89" s="16" t="s">
        <v>154</v>
      </c>
      <c r="B89" s="29">
        <v>984</v>
      </c>
      <c r="C89" s="30" t="s">
        <v>5</v>
      </c>
      <c r="D89" s="30" t="s">
        <v>8</v>
      </c>
      <c r="E89" s="30" t="s">
        <v>83</v>
      </c>
      <c r="F89" s="30" t="s">
        <v>0</v>
      </c>
      <c r="G89" s="44">
        <v>19.909</v>
      </c>
      <c r="H89" s="44">
        <v>19.908</v>
      </c>
      <c r="I89" s="50">
        <f t="shared" si="4"/>
        <v>99.99497714601438</v>
      </c>
    </row>
    <row r="90" spans="1:9" s="1" customFormat="1" ht="15.75">
      <c r="A90" s="16" t="s">
        <v>52</v>
      </c>
      <c r="B90" s="29">
        <v>984</v>
      </c>
      <c r="C90" s="30" t="s">
        <v>5</v>
      </c>
      <c r="D90" s="30" t="s">
        <v>8</v>
      </c>
      <c r="E90" s="30" t="s">
        <v>83</v>
      </c>
      <c r="F90" s="30" t="s">
        <v>24</v>
      </c>
      <c r="G90" s="44">
        <v>19.909</v>
      </c>
      <c r="H90" s="44">
        <v>19.908</v>
      </c>
      <c r="I90" s="50">
        <f t="shared" si="4"/>
        <v>99.99497714601438</v>
      </c>
    </row>
    <row r="91" spans="1:9" s="1" customFormat="1" ht="47.25">
      <c r="A91" s="16" t="s">
        <v>155</v>
      </c>
      <c r="B91" s="29">
        <v>984</v>
      </c>
      <c r="C91" s="30" t="s">
        <v>5</v>
      </c>
      <c r="D91" s="30" t="s">
        <v>8</v>
      </c>
      <c r="E91" s="30" t="s">
        <v>73</v>
      </c>
      <c r="F91" s="30" t="s">
        <v>0</v>
      </c>
      <c r="G91" s="44">
        <f>G92</f>
        <v>1005.077</v>
      </c>
      <c r="H91" s="44">
        <f>H92</f>
        <v>1005.077</v>
      </c>
      <c r="I91" s="50">
        <f t="shared" si="4"/>
        <v>100</v>
      </c>
    </row>
    <row r="92" spans="1:9" s="1" customFormat="1" ht="15.75">
      <c r="A92" s="16" t="s">
        <v>52</v>
      </c>
      <c r="B92" s="29">
        <v>984</v>
      </c>
      <c r="C92" s="30" t="s">
        <v>5</v>
      </c>
      <c r="D92" s="30" t="s">
        <v>8</v>
      </c>
      <c r="E92" s="30" t="s">
        <v>73</v>
      </c>
      <c r="F92" s="30" t="s">
        <v>24</v>
      </c>
      <c r="G92" s="44">
        <v>1005.077</v>
      </c>
      <c r="H92" s="44">
        <v>1005.077</v>
      </c>
      <c r="I92" s="50">
        <f t="shared" si="4"/>
        <v>100</v>
      </c>
    </row>
    <row r="93" spans="1:9" s="17" customFormat="1" ht="63">
      <c r="A93" s="16" t="s">
        <v>156</v>
      </c>
      <c r="B93" s="29">
        <v>984</v>
      </c>
      <c r="C93" s="30" t="s">
        <v>5</v>
      </c>
      <c r="D93" s="30" t="s">
        <v>8</v>
      </c>
      <c r="E93" s="30" t="s">
        <v>91</v>
      </c>
      <c r="F93" s="30" t="s">
        <v>0</v>
      </c>
      <c r="G93" s="44">
        <f>G94</f>
        <v>424.95</v>
      </c>
      <c r="H93" s="44">
        <f>H94</f>
        <v>424.95</v>
      </c>
      <c r="I93" s="50">
        <f t="shared" si="4"/>
        <v>100</v>
      </c>
    </row>
    <row r="94" spans="1:9" s="9" customFormat="1" ht="15.75">
      <c r="A94" s="16" t="s">
        <v>52</v>
      </c>
      <c r="B94" s="29">
        <v>984</v>
      </c>
      <c r="C94" s="37" t="s">
        <v>5</v>
      </c>
      <c r="D94" s="37" t="s">
        <v>8</v>
      </c>
      <c r="E94" s="37" t="s">
        <v>91</v>
      </c>
      <c r="F94" s="37" t="s">
        <v>24</v>
      </c>
      <c r="G94" s="44">
        <v>424.95</v>
      </c>
      <c r="H94" s="44">
        <v>424.95</v>
      </c>
      <c r="I94" s="50">
        <f t="shared" si="4"/>
        <v>100</v>
      </c>
    </row>
    <row r="95" spans="1:9" s="1" customFormat="1" ht="18.75">
      <c r="A95" s="12" t="s">
        <v>33</v>
      </c>
      <c r="B95" s="23">
        <v>984</v>
      </c>
      <c r="C95" s="13" t="s">
        <v>5</v>
      </c>
      <c r="D95" s="13" t="s">
        <v>34</v>
      </c>
      <c r="E95" s="13" t="s">
        <v>1</v>
      </c>
      <c r="F95" s="13" t="s">
        <v>0</v>
      </c>
      <c r="G95" s="43">
        <f>SUM(G96+G105)</f>
        <v>2276.277</v>
      </c>
      <c r="H95" s="43">
        <f>SUM(H96+H105)</f>
        <v>2057.275</v>
      </c>
      <c r="I95" s="22">
        <f t="shared" si="4"/>
        <v>90.37893894284396</v>
      </c>
    </row>
    <row r="96" spans="1:10" s="1" customFormat="1" ht="15.75">
      <c r="A96" s="16" t="s">
        <v>33</v>
      </c>
      <c r="B96" s="29">
        <v>984</v>
      </c>
      <c r="C96" s="30" t="s">
        <v>5</v>
      </c>
      <c r="D96" s="30" t="s">
        <v>34</v>
      </c>
      <c r="E96" s="30" t="s">
        <v>49</v>
      </c>
      <c r="F96" s="30" t="s">
        <v>0</v>
      </c>
      <c r="G96" s="44">
        <f>SUM(G97+G99+G101+G103)</f>
        <v>2126.784</v>
      </c>
      <c r="H96" s="44">
        <f>SUM(H97+H99+H101+H103)</f>
        <v>1907.784</v>
      </c>
      <c r="I96" s="50">
        <f t="shared" si="4"/>
        <v>89.7027624808161</v>
      </c>
      <c r="J96" s="51"/>
    </row>
    <row r="97" spans="1:10" s="1" customFormat="1" ht="15.75">
      <c r="A97" s="16" t="s">
        <v>37</v>
      </c>
      <c r="B97" s="29">
        <v>984</v>
      </c>
      <c r="C97" s="30" t="s">
        <v>5</v>
      </c>
      <c r="D97" s="30" t="s">
        <v>34</v>
      </c>
      <c r="E97" s="30" t="s">
        <v>35</v>
      </c>
      <c r="F97" s="30" t="s">
        <v>0</v>
      </c>
      <c r="G97" s="44">
        <f>SUM(G98)</f>
        <v>729.536</v>
      </c>
      <c r="H97" s="44">
        <f>SUM(H98)</f>
        <v>729.499</v>
      </c>
      <c r="I97" s="50">
        <f t="shared" si="4"/>
        <v>99.99492828318274</v>
      </c>
      <c r="J97" s="51"/>
    </row>
    <row r="98" spans="1:10" s="17" customFormat="1" ht="18">
      <c r="A98" s="16" t="s">
        <v>52</v>
      </c>
      <c r="B98" s="29">
        <v>984</v>
      </c>
      <c r="C98" s="30" t="s">
        <v>5</v>
      </c>
      <c r="D98" s="30" t="s">
        <v>34</v>
      </c>
      <c r="E98" s="30" t="s">
        <v>35</v>
      </c>
      <c r="F98" s="30" t="s">
        <v>24</v>
      </c>
      <c r="G98" s="44">
        <v>729.536</v>
      </c>
      <c r="H98" s="44">
        <v>729.499</v>
      </c>
      <c r="I98" s="50">
        <f t="shared" si="4"/>
        <v>99.99492828318274</v>
      </c>
      <c r="J98" s="52"/>
    </row>
    <row r="99" spans="1:10" s="9" customFormat="1" ht="47.25">
      <c r="A99" s="16" t="s">
        <v>54</v>
      </c>
      <c r="B99" s="29">
        <v>984</v>
      </c>
      <c r="C99" s="30" t="s">
        <v>5</v>
      </c>
      <c r="D99" s="30" t="s">
        <v>34</v>
      </c>
      <c r="E99" s="30" t="s">
        <v>36</v>
      </c>
      <c r="F99" s="30" t="s">
        <v>0</v>
      </c>
      <c r="G99" s="44">
        <f>SUM(G100)</f>
        <v>1307.248</v>
      </c>
      <c r="H99" s="44">
        <f>SUM(H100)</f>
        <v>1088.286</v>
      </c>
      <c r="I99" s="50">
        <f t="shared" si="4"/>
        <v>83.2501560530213</v>
      </c>
      <c r="J99" s="20"/>
    </row>
    <row r="100" spans="1:10" s="1" customFormat="1" ht="15.75">
      <c r="A100" s="16" t="s">
        <v>52</v>
      </c>
      <c r="B100" s="29">
        <v>984</v>
      </c>
      <c r="C100" s="30" t="s">
        <v>5</v>
      </c>
      <c r="D100" s="30" t="s">
        <v>34</v>
      </c>
      <c r="E100" s="30" t="s">
        <v>36</v>
      </c>
      <c r="F100" s="30" t="s">
        <v>24</v>
      </c>
      <c r="G100" s="44">
        <v>1307.248</v>
      </c>
      <c r="H100" s="44">
        <v>1088.286</v>
      </c>
      <c r="I100" s="50">
        <f t="shared" si="4"/>
        <v>83.2501560530213</v>
      </c>
      <c r="J100" s="51"/>
    </row>
    <row r="101" spans="1:10" s="1" customFormat="1" ht="15.75">
      <c r="A101" s="16" t="s">
        <v>53</v>
      </c>
      <c r="B101" s="29">
        <v>984</v>
      </c>
      <c r="C101" s="30" t="s">
        <v>5</v>
      </c>
      <c r="D101" s="30" t="s">
        <v>34</v>
      </c>
      <c r="E101" s="30" t="s">
        <v>57</v>
      </c>
      <c r="F101" s="30" t="s">
        <v>0</v>
      </c>
      <c r="G101" s="44">
        <f>SUM(G102)</f>
        <v>50</v>
      </c>
      <c r="H101" s="44">
        <f>SUM(H102)</f>
        <v>50</v>
      </c>
      <c r="I101" s="50">
        <f t="shared" si="4"/>
        <v>100</v>
      </c>
      <c r="J101" s="51"/>
    </row>
    <row r="102" spans="1:10" s="1" customFormat="1" ht="15.75">
      <c r="A102" s="16" t="s">
        <v>52</v>
      </c>
      <c r="B102" s="29">
        <v>984</v>
      </c>
      <c r="C102" s="30" t="s">
        <v>5</v>
      </c>
      <c r="D102" s="30" t="s">
        <v>34</v>
      </c>
      <c r="E102" s="30" t="s">
        <v>57</v>
      </c>
      <c r="F102" s="30" t="s">
        <v>24</v>
      </c>
      <c r="G102" s="44">
        <v>50</v>
      </c>
      <c r="H102" s="44">
        <v>50</v>
      </c>
      <c r="I102" s="50">
        <f t="shared" si="4"/>
        <v>100</v>
      </c>
      <c r="J102" s="51"/>
    </row>
    <row r="103" spans="1:10" s="1" customFormat="1" ht="31.5">
      <c r="A103" s="16" t="s">
        <v>56</v>
      </c>
      <c r="B103" s="29">
        <v>984</v>
      </c>
      <c r="C103" s="30" t="s">
        <v>5</v>
      </c>
      <c r="D103" s="30" t="s">
        <v>34</v>
      </c>
      <c r="E103" s="30" t="s">
        <v>59</v>
      </c>
      <c r="F103" s="30" t="s">
        <v>0</v>
      </c>
      <c r="G103" s="44">
        <f>SUM(G104)</f>
        <v>40</v>
      </c>
      <c r="H103" s="44">
        <f>SUM(H104)</f>
        <v>39.999</v>
      </c>
      <c r="I103" s="50">
        <f t="shared" si="4"/>
        <v>99.9975</v>
      </c>
      <c r="J103" s="51"/>
    </row>
    <row r="104" spans="1:10" ht="15.75">
      <c r="A104" s="16" t="s">
        <v>52</v>
      </c>
      <c r="B104" s="29">
        <v>984</v>
      </c>
      <c r="C104" s="30" t="s">
        <v>5</v>
      </c>
      <c r="D104" s="30" t="s">
        <v>34</v>
      </c>
      <c r="E104" s="30" t="s">
        <v>59</v>
      </c>
      <c r="F104" s="30" t="s">
        <v>24</v>
      </c>
      <c r="G104" s="44">
        <v>40</v>
      </c>
      <c r="H104" s="44">
        <v>39.999</v>
      </c>
      <c r="I104" s="50">
        <f t="shared" si="4"/>
        <v>99.9975</v>
      </c>
      <c r="J104" s="53"/>
    </row>
    <row r="105" spans="1:10" ht="15.75">
      <c r="A105" s="16" t="s">
        <v>96</v>
      </c>
      <c r="B105" s="29">
        <v>984</v>
      </c>
      <c r="C105" s="30" t="s">
        <v>5</v>
      </c>
      <c r="D105" s="30" t="s">
        <v>34</v>
      </c>
      <c r="E105" s="30" t="s">
        <v>41</v>
      </c>
      <c r="F105" s="37" t="s">
        <v>0</v>
      </c>
      <c r="G105" s="44">
        <f>SUM(G106+G108)</f>
        <v>149.493</v>
      </c>
      <c r="H105" s="44">
        <f>SUM(H106+H108)</f>
        <v>149.491</v>
      </c>
      <c r="I105" s="50">
        <f t="shared" si="4"/>
        <v>99.99866214471582</v>
      </c>
      <c r="J105" s="53"/>
    </row>
    <row r="106" spans="1:10" ht="47.25">
      <c r="A106" s="16" t="s">
        <v>157</v>
      </c>
      <c r="B106" s="29">
        <v>984</v>
      </c>
      <c r="C106" s="30" t="s">
        <v>5</v>
      </c>
      <c r="D106" s="30" t="s">
        <v>34</v>
      </c>
      <c r="E106" s="30" t="s">
        <v>71</v>
      </c>
      <c r="F106" s="37" t="s">
        <v>0</v>
      </c>
      <c r="G106" s="44">
        <f>SUM(G107)</f>
        <v>130.521</v>
      </c>
      <c r="H106" s="44">
        <f>SUM(H107)</f>
        <v>130.52</v>
      </c>
      <c r="I106" s="50">
        <f t="shared" si="4"/>
        <v>99.99923383976527</v>
      </c>
      <c r="J106" s="53"/>
    </row>
    <row r="107" spans="1:10" ht="15.75">
      <c r="A107" s="16" t="s">
        <v>52</v>
      </c>
      <c r="B107" s="29">
        <v>984</v>
      </c>
      <c r="C107" s="30" t="s">
        <v>5</v>
      </c>
      <c r="D107" s="30" t="s">
        <v>34</v>
      </c>
      <c r="E107" s="30" t="s">
        <v>71</v>
      </c>
      <c r="F107" s="37" t="s">
        <v>24</v>
      </c>
      <c r="G107" s="44">
        <v>130.521</v>
      </c>
      <c r="H107" s="44">
        <v>130.52</v>
      </c>
      <c r="I107" s="50">
        <f t="shared" si="4"/>
        <v>99.99923383976527</v>
      </c>
      <c r="J107" s="53"/>
    </row>
    <row r="108" spans="1:10" ht="47.25">
      <c r="A108" s="16" t="s">
        <v>158</v>
      </c>
      <c r="B108" s="29">
        <v>984</v>
      </c>
      <c r="C108" s="30" t="s">
        <v>5</v>
      </c>
      <c r="D108" s="30" t="s">
        <v>34</v>
      </c>
      <c r="E108" s="30" t="s">
        <v>76</v>
      </c>
      <c r="F108" s="30" t="s">
        <v>0</v>
      </c>
      <c r="G108" s="44">
        <f>SUM(G109)</f>
        <v>18.972</v>
      </c>
      <c r="H108" s="44">
        <f>SUM(H109)</f>
        <v>18.971</v>
      </c>
      <c r="I108" s="50">
        <f t="shared" si="4"/>
        <v>99.99472907442546</v>
      </c>
      <c r="J108" s="53"/>
    </row>
    <row r="109" spans="1:10" ht="15.75">
      <c r="A109" s="16" t="s">
        <v>52</v>
      </c>
      <c r="B109" s="29">
        <v>984</v>
      </c>
      <c r="C109" s="30" t="s">
        <v>5</v>
      </c>
      <c r="D109" s="30" t="s">
        <v>34</v>
      </c>
      <c r="E109" s="30" t="s">
        <v>76</v>
      </c>
      <c r="F109" s="30" t="s">
        <v>24</v>
      </c>
      <c r="G109" s="44">
        <v>18.972</v>
      </c>
      <c r="H109" s="44">
        <v>18.971</v>
      </c>
      <c r="I109" s="50">
        <f t="shared" si="4"/>
        <v>99.99472907442546</v>
      </c>
      <c r="J109" s="53"/>
    </row>
    <row r="110" spans="1:9" ht="18.75">
      <c r="A110" s="12" t="s">
        <v>84</v>
      </c>
      <c r="B110" s="23">
        <v>984</v>
      </c>
      <c r="C110" s="13" t="s">
        <v>61</v>
      </c>
      <c r="D110" s="13" t="s">
        <v>6</v>
      </c>
      <c r="E110" s="13" t="s">
        <v>1</v>
      </c>
      <c r="F110" s="13" t="s">
        <v>0</v>
      </c>
      <c r="G110" s="43">
        <f>SUM(G111+G118)</f>
        <v>29.490000000000002</v>
      </c>
      <c r="H110" s="43">
        <f>SUM(H111+H118)</f>
        <v>29.489</v>
      </c>
      <c r="I110" s="22">
        <f t="shared" si="4"/>
        <v>99.99660902000677</v>
      </c>
    </row>
    <row r="111" spans="1:9" ht="37.5">
      <c r="A111" s="38" t="s">
        <v>159</v>
      </c>
      <c r="B111" s="23">
        <v>984</v>
      </c>
      <c r="C111" s="39" t="s">
        <v>61</v>
      </c>
      <c r="D111" s="39" t="s">
        <v>5</v>
      </c>
      <c r="E111" s="39" t="s">
        <v>1</v>
      </c>
      <c r="F111" s="39" t="s">
        <v>0</v>
      </c>
      <c r="G111" s="43">
        <f>SUM(G112)</f>
        <v>17</v>
      </c>
      <c r="H111" s="43">
        <f>SUM(H112)</f>
        <v>17</v>
      </c>
      <c r="I111" s="22">
        <f t="shared" si="4"/>
        <v>100</v>
      </c>
    </row>
    <row r="112" spans="1:9" ht="15.75">
      <c r="A112" s="40" t="s">
        <v>160</v>
      </c>
      <c r="B112" s="29">
        <v>984</v>
      </c>
      <c r="C112" s="37" t="s">
        <v>61</v>
      </c>
      <c r="D112" s="37" t="s">
        <v>5</v>
      </c>
      <c r="E112" s="37" t="s">
        <v>161</v>
      </c>
      <c r="F112" s="37" t="s">
        <v>0</v>
      </c>
      <c r="G112" s="44">
        <f>SUM(G113)</f>
        <v>17</v>
      </c>
      <c r="H112" s="44">
        <f>SUM(H113)</f>
        <v>17</v>
      </c>
      <c r="I112" s="50">
        <f t="shared" si="4"/>
        <v>100</v>
      </c>
    </row>
    <row r="113" spans="1:9" ht="15.75">
      <c r="A113" s="40" t="s">
        <v>162</v>
      </c>
      <c r="B113" s="29">
        <v>984</v>
      </c>
      <c r="C113" s="37" t="s">
        <v>61</v>
      </c>
      <c r="D113" s="37" t="s">
        <v>5</v>
      </c>
      <c r="E113" s="37" t="s">
        <v>163</v>
      </c>
      <c r="F113" s="37" t="s">
        <v>0</v>
      </c>
      <c r="G113" s="44">
        <f>SUM(G115+G117)</f>
        <v>17</v>
      </c>
      <c r="H113" s="44">
        <f>SUM(H115+H117)</f>
        <v>17</v>
      </c>
      <c r="I113" s="50">
        <f t="shared" si="4"/>
        <v>100</v>
      </c>
    </row>
    <row r="114" spans="1:9" ht="47.25">
      <c r="A114" s="40" t="s">
        <v>164</v>
      </c>
      <c r="B114" s="29">
        <v>984</v>
      </c>
      <c r="C114" s="37" t="s">
        <v>61</v>
      </c>
      <c r="D114" s="37" t="s">
        <v>5</v>
      </c>
      <c r="E114" s="37" t="s">
        <v>165</v>
      </c>
      <c r="F114" s="37" t="s">
        <v>0</v>
      </c>
      <c r="G114" s="44">
        <f>SUM(G115)</f>
        <v>4</v>
      </c>
      <c r="H114" s="44">
        <f>SUM(H115)</f>
        <v>4</v>
      </c>
      <c r="I114" s="50">
        <f t="shared" si="4"/>
        <v>100</v>
      </c>
    </row>
    <row r="115" spans="1:9" ht="15.75">
      <c r="A115" s="40" t="s">
        <v>110</v>
      </c>
      <c r="B115" s="29">
        <v>984</v>
      </c>
      <c r="C115" s="37" t="s">
        <v>61</v>
      </c>
      <c r="D115" s="37" t="s">
        <v>5</v>
      </c>
      <c r="E115" s="37" t="s">
        <v>165</v>
      </c>
      <c r="F115" s="37" t="s">
        <v>24</v>
      </c>
      <c r="G115" s="44">
        <v>4</v>
      </c>
      <c r="H115" s="44">
        <v>4</v>
      </c>
      <c r="I115" s="50">
        <f t="shared" si="4"/>
        <v>100</v>
      </c>
    </row>
    <row r="116" spans="1:9" ht="31.5">
      <c r="A116" s="40" t="s">
        <v>166</v>
      </c>
      <c r="B116" s="29">
        <v>984</v>
      </c>
      <c r="C116" s="37" t="s">
        <v>61</v>
      </c>
      <c r="D116" s="37" t="s">
        <v>5</v>
      </c>
      <c r="E116" s="37" t="s">
        <v>167</v>
      </c>
      <c r="F116" s="37" t="s">
        <v>0</v>
      </c>
      <c r="G116" s="44">
        <f>SUM(G117)</f>
        <v>13</v>
      </c>
      <c r="H116" s="44">
        <f>SUM(H117)</f>
        <v>13</v>
      </c>
      <c r="I116" s="50">
        <f t="shared" si="4"/>
        <v>100</v>
      </c>
    </row>
    <row r="117" spans="1:9" ht="15.75">
      <c r="A117" s="40" t="s">
        <v>110</v>
      </c>
      <c r="B117" s="29">
        <v>984</v>
      </c>
      <c r="C117" s="37" t="s">
        <v>61</v>
      </c>
      <c r="D117" s="37" t="s">
        <v>5</v>
      </c>
      <c r="E117" s="37" t="s">
        <v>167</v>
      </c>
      <c r="F117" s="37" t="s">
        <v>24</v>
      </c>
      <c r="G117" s="44">
        <v>13</v>
      </c>
      <c r="H117" s="44">
        <v>13</v>
      </c>
      <c r="I117" s="50">
        <f t="shared" si="4"/>
        <v>100</v>
      </c>
    </row>
    <row r="118" spans="1:9" ht="18.75">
      <c r="A118" s="12" t="s">
        <v>60</v>
      </c>
      <c r="B118" s="23">
        <v>984</v>
      </c>
      <c r="C118" s="13" t="s">
        <v>61</v>
      </c>
      <c r="D118" s="13" t="s">
        <v>61</v>
      </c>
      <c r="E118" s="13" t="s">
        <v>1</v>
      </c>
      <c r="F118" s="13" t="s">
        <v>0</v>
      </c>
      <c r="G118" s="43">
        <f>SUM(G119)</f>
        <v>12.49</v>
      </c>
      <c r="H118" s="43">
        <f>SUM(H119)</f>
        <v>12.489</v>
      </c>
      <c r="I118" s="22">
        <f t="shared" si="4"/>
        <v>99.99199359487591</v>
      </c>
    </row>
    <row r="119" spans="1:9" ht="15.75">
      <c r="A119" s="16" t="s">
        <v>96</v>
      </c>
      <c r="B119" s="29">
        <v>984</v>
      </c>
      <c r="C119" s="30" t="s">
        <v>61</v>
      </c>
      <c r="D119" s="30" t="s">
        <v>61</v>
      </c>
      <c r="E119" s="30" t="s">
        <v>41</v>
      </c>
      <c r="F119" s="30" t="s">
        <v>0</v>
      </c>
      <c r="G119" s="44">
        <f>SUM(G120+G122)</f>
        <v>12.49</v>
      </c>
      <c r="H119" s="44">
        <f>SUM(H120+H122)</f>
        <v>12.489</v>
      </c>
      <c r="I119" s="50">
        <f t="shared" si="4"/>
        <v>99.99199359487591</v>
      </c>
    </row>
    <row r="120" spans="1:9" ht="47.25">
      <c r="A120" s="16" t="s">
        <v>168</v>
      </c>
      <c r="B120" s="29">
        <v>984</v>
      </c>
      <c r="C120" s="30" t="s">
        <v>61</v>
      </c>
      <c r="D120" s="30" t="s">
        <v>61</v>
      </c>
      <c r="E120" s="30" t="s">
        <v>72</v>
      </c>
      <c r="F120" s="30" t="s">
        <v>0</v>
      </c>
      <c r="G120" s="44">
        <f>SUM(G121)</f>
        <v>6.49</v>
      </c>
      <c r="H120" s="44">
        <f>SUM(H121)</f>
        <v>6.489</v>
      </c>
      <c r="I120" s="50">
        <f t="shared" si="4"/>
        <v>99.98459167950693</v>
      </c>
    </row>
    <row r="121" spans="1:9" ht="15.75">
      <c r="A121" s="16" t="s">
        <v>169</v>
      </c>
      <c r="B121" s="29">
        <v>984</v>
      </c>
      <c r="C121" s="30" t="s">
        <v>61</v>
      </c>
      <c r="D121" s="30" t="s">
        <v>61</v>
      </c>
      <c r="E121" s="30" t="s">
        <v>72</v>
      </c>
      <c r="F121" s="30" t="s">
        <v>24</v>
      </c>
      <c r="G121" s="44">
        <v>6.49</v>
      </c>
      <c r="H121" s="44">
        <v>6.489</v>
      </c>
      <c r="I121" s="50">
        <f t="shared" si="4"/>
        <v>99.98459167950693</v>
      </c>
    </row>
    <row r="122" spans="1:9" ht="47.25">
      <c r="A122" s="16" t="s">
        <v>170</v>
      </c>
      <c r="B122" s="29">
        <v>984</v>
      </c>
      <c r="C122" s="30" t="s">
        <v>61</v>
      </c>
      <c r="D122" s="30" t="s">
        <v>61</v>
      </c>
      <c r="E122" s="30" t="s">
        <v>74</v>
      </c>
      <c r="F122" s="30" t="s">
        <v>0</v>
      </c>
      <c r="G122" s="44">
        <f>SUM(G123)</f>
        <v>6</v>
      </c>
      <c r="H122" s="44">
        <f>SUM(H123)</f>
        <v>6</v>
      </c>
      <c r="I122" s="50">
        <f t="shared" si="4"/>
        <v>100</v>
      </c>
    </row>
    <row r="123" spans="1:9" ht="15.75">
      <c r="A123" s="16" t="s">
        <v>52</v>
      </c>
      <c r="B123" s="29">
        <v>984</v>
      </c>
      <c r="C123" s="30" t="s">
        <v>61</v>
      </c>
      <c r="D123" s="30" t="s">
        <v>61</v>
      </c>
      <c r="E123" s="30" t="s">
        <v>74</v>
      </c>
      <c r="F123" s="30" t="s">
        <v>24</v>
      </c>
      <c r="G123" s="44">
        <v>6</v>
      </c>
      <c r="H123" s="44">
        <v>6</v>
      </c>
      <c r="I123" s="50">
        <f t="shared" si="4"/>
        <v>100</v>
      </c>
    </row>
    <row r="124" spans="1:9" ht="18.75">
      <c r="A124" s="12" t="s">
        <v>85</v>
      </c>
      <c r="B124" s="23">
        <v>984</v>
      </c>
      <c r="C124" s="13" t="s">
        <v>62</v>
      </c>
      <c r="D124" s="13" t="s">
        <v>6</v>
      </c>
      <c r="E124" s="13" t="s">
        <v>1</v>
      </c>
      <c r="F124" s="13" t="s">
        <v>0</v>
      </c>
      <c r="G124" s="43">
        <f aca="true" t="shared" si="5" ref="G124:H127">SUM(G125)</f>
        <v>11.97</v>
      </c>
      <c r="H124" s="43">
        <f t="shared" si="5"/>
        <v>11.97</v>
      </c>
      <c r="I124" s="22">
        <f t="shared" si="4"/>
        <v>100</v>
      </c>
    </row>
    <row r="125" spans="1:9" ht="18.75">
      <c r="A125" s="12" t="s">
        <v>86</v>
      </c>
      <c r="B125" s="23">
        <v>984</v>
      </c>
      <c r="C125" s="13" t="s">
        <v>62</v>
      </c>
      <c r="D125" s="13" t="s">
        <v>7</v>
      </c>
      <c r="E125" s="13" t="s">
        <v>1</v>
      </c>
      <c r="F125" s="13" t="s">
        <v>0</v>
      </c>
      <c r="G125" s="43">
        <f t="shared" si="5"/>
        <v>11.97</v>
      </c>
      <c r="H125" s="43">
        <f t="shared" si="5"/>
        <v>11.97</v>
      </c>
      <c r="I125" s="22">
        <f t="shared" si="4"/>
        <v>100</v>
      </c>
    </row>
    <row r="126" spans="1:9" ht="15.75">
      <c r="A126" s="16" t="s">
        <v>96</v>
      </c>
      <c r="B126" s="29">
        <v>984</v>
      </c>
      <c r="C126" s="30" t="s">
        <v>62</v>
      </c>
      <c r="D126" s="30" t="s">
        <v>7</v>
      </c>
      <c r="E126" s="30" t="s">
        <v>41</v>
      </c>
      <c r="F126" s="30" t="s">
        <v>0</v>
      </c>
      <c r="G126" s="44">
        <f t="shared" si="5"/>
        <v>11.97</v>
      </c>
      <c r="H126" s="44">
        <f t="shared" si="5"/>
        <v>11.97</v>
      </c>
      <c r="I126" s="50">
        <f t="shared" si="4"/>
        <v>100</v>
      </c>
    </row>
    <row r="127" spans="1:9" ht="47.25">
      <c r="A127" s="16" t="s">
        <v>171</v>
      </c>
      <c r="B127" s="29">
        <v>984</v>
      </c>
      <c r="C127" s="30" t="s">
        <v>62</v>
      </c>
      <c r="D127" s="30" t="s">
        <v>7</v>
      </c>
      <c r="E127" s="30" t="s">
        <v>87</v>
      </c>
      <c r="F127" s="30" t="s">
        <v>0</v>
      </c>
      <c r="G127" s="44">
        <f t="shared" si="5"/>
        <v>11.97</v>
      </c>
      <c r="H127" s="44">
        <f t="shared" si="5"/>
        <v>11.97</v>
      </c>
      <c r="I127" s="50">
        <f t="shared" si="4"/>
        <v>100</v>
      </c>
    </row>
    <row r="128" spans="1:9" ht="15.75">
      <c r="A128" s="16" t="s">
        <v>52</v>
      </c>
      <c r="B128" s="29">
        <v>984</v>
      </c>
      <c r="C128" s="30" t="s">
        <v>62</v>
      </c>
      <c r="D128" s="30" t="s">
        <v>7</v>
      </c>
      <c r="E128" s="30" t="s">
        <v>87</v>
      </c>
      <c r="F128" s="30" t="s">
        <v>24</v>
      </c>
      <c r="G128" s="44">
        <v>11.97</v>
      </c>
      <c r="H128" s="44">
        <v>11.97</v>
      </c>
      <c r="I128" s="50">
        <f t="shared" si="4"/>
        <v>100</v>
      </c>
    </row>
    <row r="129" spans="1:9" ht="18.75">
      <c r="A129" s="12" t="s">
        <v>63</v>
      </c>
      <c r="B129" s="23">
        <v>984</v>
      </c>
      <c r="C129" s="41" t="s">
        <v>46</v>
      </c>
      <c r="D129" s="41" t="s">
        <v>6</v>
      </c>
      <c r="E129" s="41" t="s">
        <v>1</v>
      </c>
      <c r="F129" s="41" t="s">
        <v>0</v>
      </c>
      <c r="G129" s="47">
        <f>G130+G134</f>
        <v>96.98</v>
      </c>
      <c r="H129" s="47">
        <f>H130+H134</f>
        <v>96.98</v>
      </c>
      <c r="I129" s="22">
        <f t="shared" si="4"/>
        <v>100</v>
      </c>
    </row>
    <row r="130" spans="1:9" ht="18.75">
      <c r="A130" s="12" t="s">
        <v>124</v>
      </c>
      <c r="B130" s="23">
        <v>984</v>
      </c>
      <c r="C130" s="41" t="s">
        <v>46</v>
      </c>
      <c r="D130" s="41" t="s">
        <v>7</v>
      </c>
      <c r="E130" s="41" t="s">
        <v>1</v>
      </c>
      <c r="F130" s="41" t="s">
        <v>0</v>
      </c>
      <c r="G130" s="47">
        <f aca="true" t="shared" si="6" ref="G130:H132">G131</f>
        <v>31</v>
      </c>
      <c r="H130" s="47">
        <f t="shared" si="6"/>
        <v>31</v>
      </c>
      <c r="I130" s="22">
        <f t="shared" si="4"/>
        <v>100</v>
      </c>
    </row>
    <row r="131" spans="1:9" ht="15.75">
      <c r="A131" s="16" t="s">
        <v>125</v>
      </c>
      <c r="B131" s="29">
        <v>984</v>
      </c>
      <c r="C131" s="33" t="s">
        <v>46</v>
      </c>
      <c r="D131" s="33" t="s">
        <v>7</v>
      </c>
      <c r="E131" s="33" t="s">
        <v>126</v>
      </c>
      <c r="F131" s="33" t="s">
        <v>0</v>
      </c>
      <c r="G131" s="48">
        <f t="shared" si="6"/>
        <v>31</v>
      </c>
      <c r="H131" s="48">
        <f t="shared" si="6"/>
        <v>31</v>
      </c>
      <c r="I131" s="50">
        <f t="shared" si="4"/>
        <v>100</v>
      </c>
    </row>
    <row r="132" spans="1:9" ht="31.5">
      <c r="A132" s="16" t="s">
        <v>127</v>
      </c>
      <c r="B132" s="29">
        <v>984</v>
      </c>
      <c r="C132" s="33" t="s">
        <v>46</v>
      </c>
      <c r="D132" s="33" t="s">
        <v>7</v>
      </c>
      <c r="E132" s="33" t="s">
        <v>128</v>
      </c>
      <c r="F132" s="33" t="s">
        <v>0</v>
      </c>
      <c r="G132" s="49">
        <f t="shared" si="6"/>
        <v>31</v>
      </c>
      <c r="H132" s="49">
        <f t="shared" si="6"/>
        <v>31</v>
      </c>
      <c r="I132" s="50">
        <f t="shared" si="4"/>
        <v>100</v>
      </c>
    </row>
    <row r="133" spans="1:9" ht="15.75">
      <c r="A133" s="16" t="s">
        <v>64</v>
      </c>
      <c r="B133" s="29">
        <v>984</v>
      </c>
      <c r="C133" s="33" t="s">
        <v>46</v>
      </c>
      <c r="D133" s="33" t="s">
        <v>7</v>
      </c>
      <c r="E133" s="33" t="s">
        <v>128</v>
      </c>
      <c r="F133" s="33" t="s">
        <v>68</v>
      </c>
      <c r="G133" s="44">
        <v>31</v>
      </c>
      <c r="H133" s="44">
        <v>31</v>
      </c>
      <c r="I133" s="50">
        <f t="shared" si="4"/>
        <v>100</v>
      </c>
    </row>
    <row r="134" spans="1:9" ht="18.75">
      <c r="A134" s="12" t="s">
        <v>172</v>
      </c>
      <c r="B134" s="23">
        <v>984</v>
      </c>
      <c r="C134" s="41" t="s">
        <v>46</v>
      </c>
      <c r="D134" s="41" t="s">
        <v>34</v>
      </c>
      <c r="E134" s="41" t="s">
        <v>1</v>
      </c>
      <c r="F134" s="41" t="s">
        <v>0</v>
      </c>
      <c r="G134" s="47">
        <f>G135</f>
        <v>65.98</v>
      </c>
      <c r="H134" s="47">
        <f>H135</f>
        <v>65.98</v>
      </c>
      <c r="I134" s="22">
        <f t="shared" si="4"/>
        <v>100</v>
      </c>
    </row>
    <row r="135" spans="1:9" ht="15.75">
      <c r="A135" s="5" t="s">
        <v>15</v>
      </c>
      <c r="B135" s="42">
        <v>984</v>
      </c>
      <c r="C135" s="32" t="s">
        <v>46</v>
      </c>
      <c r="D135" s="32" t="s">
        <v>34</v>
      </c>
      <c r="E135" s="32" t="s">
        <v>50</v>
      </c>
      <c r="F135" s="32" t="s">
        <v>0</v>
      </c>
      <c r="G135" s="48">
        <v>65.98</v>
      </c>
      <c r="H135" s="48">
        <v>65.98</v>
      </c>
      <c r="I135" s="50">
        <f t="shared" si="4"/>
        <v>100</v>
      </c>
    </row>
    <row r="136" spans="1:9" ht="15.75">
      <c r="A136" s="5" t="s">
        <v>101</v>
      </c>
      <c r="B136" s="42">
        <v>984</v>
      </c>
      <c r="C136" s="32" t="s">
        <v>46</v>
      </c>
      <c r="D136" s="32" t="s">
        <v>34</v>
      </c>
      <c r="E136" s="32" t="s">
        <v>27</v>
      </c>
      <c r="F136" s="32" t="s">
        <v>0</v>
      </c>
      <c r="G136" s="48">
        <v>65.98</v>
      </c>
      <c r="H136" s="48">
        <v>65.98</v>
      </c>
      <c r="I136" s="50">
        <f t="shared" si="4"/>
        <v>100</v>
      </c>
    </row>
    <row r="137" spans="1:9" ht="15.75">
      <c r="A137" s="16" t="s">
        <v>64</v>
      </c>
      <c r="B137" s="42">
        <v>984</v>
      </c>
      <c r="C137" s="30" t="s">
        <v>46</v>
      </c>
      <c r="D137" s="30" t="s">
        <v>34</v>
      </c>
      <c r="E137" s="30" t="s">
        <v>27</v>
      </c>
      <c r="F137" s="30" t="s">
        <v>68</v>
      </c>
      <c r="G137" s="48">
        <v>65.98</v>
      </c>
      <c r="H137" s="48">
        <v>65.98</v>
      </c>
      <c r="I137" s="50">
        <f t="shared" si="4"/>
        <v>100</v>
      </c>
    </row>
    <row r="138" spans="1:9" ht="18">
      <c r="A138" s="54" t="s">
        <v>4</v>
      </c>
      <c r="B138" s="54"/>
      <c r="C138" s="54"/>
      <c r="D138" s="54"/>
      <c r="E138" s="54"/>
      <c r="F138" s="54"/>
      <c r="G138" s="43">
        <f>SUM(G13)</f>
        <v>20833.505000000005</v>
      </c>
      <c r="H138" s="43">
        <f>SUM(H13)</f>
        <v>20614.464000000004</v>
      </c>
      <c r="I138" s="22">
        <f t="shared" si="4"/>
        <v>98.94861186343824</v>
      </c>
    </row>
    <row r="139" spans="8:9" ht="12.75">
      <c r="H139" s="1"/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</sheetData>
  <sheetProtection/>
  <mergeCells count="7">
    <mergeCell ref="F11:G11"/>
    <mergeCell ref="E5:G5"/>
    <mergeCell ref="A138:F138"/>
    <mergeCell ref="E3:G3"/>
    <mergeCell ref="A7:G7"/>
    <mergeCell ref="A8:H8"/>
    <mergeCell ref="A9:H9"/>
  </mergeCells>
  <printOptions/>
  <pageMargins left="0.75" right="0.75" top="1" bottom="1" header="0.5" footer="0.5"/>
  <pageSetup horizontalDpi="600" verticalDpi="600" orientation="landscape" scale="69" r:id="rId1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2014-05-12T09:32:18Z</cp:lastPrinted>
  <dcterms:created xsi:type="dcterms:W3CDTF">2006-06-08T10:29:13Z</dcterms:created>
  <dcterms:modified xsi:type="dcterms:W3CDTF">2014-05-20T13:20:26Z</dcterms:modified>
  <cp:category/>
  <cp:version/>
  <cp:contentType/>
  <cp:contentStatus/>
</cp:coreProperties>
</file>