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<sst xmlns="http://schemas.openxmlformats.org/spreadsheetml/2006/main" count="849" uniqueCount="205">
  <si>
    <t>000</t>
  </si>
  <si>
    <t>0000000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</si>
  <si>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</si>
  <si>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</si>
  <si>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</si>
  <si>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</si>
  <si>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</si>
  <si>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</si>
  <si>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</si>
  <si>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</si>
  <si>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</si>
  <si>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</si>
  <si>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</si>
  <si>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</si>
  <si>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</si>
  <si>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</si>
  <si>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</si>
  <si>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</si>
  <si>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</si>
  <si>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</si>
  <si>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</si>
  <si>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</si>
  <si>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</si>
  <si>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</si>
  <si>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</si>
  <si>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</si>
  <si>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0700000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</si>
  <si>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</si>
  <si>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</si>
  <si>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</si>
  <si>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</si>
  <si>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</si>
  <si>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</si>
  <si>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</si>
  <si>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</si>
  <si>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0200000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</si>
  <si>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</si>
  <si>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</si>
  <si>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</si>
  <si>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</si>
  <si>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</si>
  <si>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</si>
  <si>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</si>
  <si>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</si>
  <si>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</si>
  <si>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</si>
  <si>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Другие вопросы в области национальной экономики</t>
  </si>
  <si>
    <t>12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</si>
  <si>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</si>
  <si>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</si>
  <si>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</si>
  <si>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</si>
  <si>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Профессиональная подготовка, переподготовка и повышение квалификации</t>
  </si>
  <si>
    <t>Сумма всего на 2015 год</t>
  </si>
  <si>
    <t>09</t>
  </si>
  <si>
    <t>Дорожное хозяйство (дорожные фонды)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</si>
  <si>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</si>
  <si>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Сумма всего на 2016 год</t>
  </si>
  <si>
    <t>Условно утверждаемые расходы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</si>
  <si>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</si>
  <si>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</si>
  <si>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</si>
  <si>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</si>
  <si>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</si>
  <si>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</si>
  <si>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</si>
  <si>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</si>
  <si>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</si>
  <si>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</si>
  <si>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</si>
  <si>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</si>
  <si>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</si>
  <si>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</si>
  <si>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</si>
  <si>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</si>
  <si>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</si>
  <si>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</si>
  <si>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</si>
  <si>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</si>
  <si>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</si>
  <si>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</si>
  <si>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</si>
  <si>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на 2014-2016 годы. 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</si>
  <si>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</si>
  <si>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</si>
  <si>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</si>
  <si>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</si>
  <si>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</si>
  <si>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</si>
  <si>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</si>
  <si>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</si>
  <si>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</si>
  <si>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</si>
  <si>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</si>
  <si>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</si>
  <si>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</si>
  <si>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</si>
  <si>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0600000</t>
  </si>
  <si>
    <t>0600400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</si>
  <si>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</si>
  <si>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</si>
  <si>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</si>
  <si>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</si>
  <si>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Муниципальная программа  "Развитие общественной инфраструктуры Ленинского городского поселения Шабалинского района Кировской области" на 2014-2016 годы.</t>
  </si>
  <si>
    <t>1100000</t>
  </si>
  <si>
    <t>1100400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</si>
  <si>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</si>
  <si>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</si>
  <si>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</si>
  <si>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</si>
  <si>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</si>
  <si>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</si>
  <si>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</si>
  <si>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</si>
  <si>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</si>
  <si>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</si>
  <si>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</si>
  <si>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</si>
  <si>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</si>
  <si>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</si>
  <si>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</si>
  <si>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</si>
  <si>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</si>
  <si>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</si>
  <si>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0500000</t>
  </si>
  <si>
    <t>0500400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</si>
  <si>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</si>
  <si>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</si>
  <si>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</si>
  <si>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</si>
  <si>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</si>
  <si>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Благоустройство сквера на площади Ленина пгт Ленинское на 2014 год.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</si>
  <si>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</si>
  <si>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</si>
  <si>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</si>
  <si>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</si>
  <si>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</si>
  <si>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</si>
  <si>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</si>
  <si>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</si>
  <si>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0501514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</si>
  <si>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</si>
  <si>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</si>
  <si>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</si>
  <si>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</si>
  <si>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</si>
  <si>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</si>
  <si>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</si>
  <si>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</si>
  <si>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</si>
  <si>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Приложение №8</t>
  </si>
  <si>
    <t>0700416</t>
  </si>
  <si>
    <t>0300405</t>
  </si>
  <si>
    <t>0600412</t>
  </si>
  <si>
    <t>0600413</t>
  </si>
  <si>
    <t>0600414</t>
  </si>
  <si>
    <t>0700418</t>
  </si>
  <si>
    <t>0600415</t>
  </si>
  <si>
    <t>1100423</t>
  </si>
  <si>
    <t>0400407</t>
  </si>
  <si>
    <t>0400408</t>
  </si>
  <si>
    <t>0400409</t>
  </si>
  <si>
    <t>0200403</t>
  </si>
  <si>
    <t>0400410</t>
  </si>
  <si>
    <t>0300406</t>
  </si>
  <si>
    <t>0500411</t>
  </si>
  <si>
    <t>1000419</t>
  </si>
  <si>
    <t>1000420</t>
  </si>
  <si>
    <t>1000421</t>
  </si>
  <si>
    <t>1000422</t>
  </si>
  <si>
    <t>1100424</t>
  </si>
  <si>
    <t>0200404</t>
  </si>
  <si>
    <t>0700417</t>
  </si>
  <si>
    <t>района Кировской области на 2015 год</t>
  </si>
  <si>
    <t>и на плановый период 2016 и 2017 годов"</t>
  </si>
  <si>
    <t xml:space="preserve">на 2015 год и на плановый период 2016 и 2017 годов </t>
  </si>
  <si>
    <t>Сумма всего на 2017 год</t>
  </si>
  <si>
    <t>Ремонт проезжей части переулка Октябрьский в д.Михненки Шабалинского района Кировской области на 2015 год.</t>
  </si>
  <si>
    <t>Монтаж щитов управления на 4 скважинах и промывки 9 скважин в пгт Ленинское Шабалинского района Кировской области</t>
  </si>
  <si>
    <t>1100425</t>
  </si>
  <si>
    <t>1100426</t>
  </si>
  <si>
    <t>Ремонт деревянного моста через р.Какша по ул.Ленина в пгт Ленинское Шабалинского района на 2015 год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</si>
  <si>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на 2014-2017 годы.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</si>
  <si>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</si>
  <si>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</si>
  <si>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</si>
  <si>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>0100427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</si>
  <si>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</si>
  <si>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</si>
  <si>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</si>
  <si>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</si>
  <si>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</si>
  <si>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</si>
  <si>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</si>
  <si>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</si>
  <si>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</si>
  <si>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</si>
  <si>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</si>
  <si>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</si>
  <si>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</si>
  <si>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</si>
  <si>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"О внесении изменений в Решение</t>
  </si>
  <si>
    <t>Ленинской городской Думы</t>
  </si>
  <si>
    <t>от  16.12.2014  №21/184</t>
  </si>
  <si>
    <t>от 12.02.2015 №22/194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</si>
</sst>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5" fillId="0" borderId="0" xfId="0" applyNumberFormat="1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center" vertical="top" shrinkToFit="1"/>
    </xf>
    <xf numFmtId="169" fontId="32" fillId="0" borderId="10" xfId="0" applyNumberFormat="1" applyFont="1" applyFill="1" applyBorder="1" applyAlignment="1">
      <alignment horizontal="right" vertical="top" shrinkToFit="1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top" wrapText="1"/>
    </xf>
    <xf numFmtId="49" fontId="34" fillId="0" borderId="10" xfId="0" applyNumberFormat="1" applyFont="1" applyFill="1" applyBorder="1" applyAlignment="1">
      <alignment horizontal="center" vertical="top" shrinkToFit="1"/>
    </xf>
    <xf numFmtId="169" fontId="34" fillId="0" borderId="10" xfId="0" applyNumberFormat="1" applyFont="1" applyFill="1" applyBorder="1" applyAlignment="1">
      <alignment horizontal="right" vertical="top" shrinkToFit="1"/>
    </xf>
    <xf numFmtId="168" fontId="33" fillId="0" borderId="10" xfId="0" applyNumberFormat="1" applyFont="1" applyBorder="1" applyAlignment="1">
      <alignment wrapText="1"/>
    </xf>
    <xf numFmtId="169" fontId="34" fillId="0" borderId="10" xfId="0" applyNumberFormat="1" applyFont="1" applyFill="1" applyBorder="1" applyAlignment="1">
      <alignment horizontal="right" vertical="top" shrinkToFit="1"/>
    </xf>
    <xf numFmtId="11" fontId="35" fillId="0" borderId="10" xfId="0" applyNumberFormat="1" applyFont="1" applyBorder="1" applyAlignment="1">
      <alignment horizontal="left" wrapText="1"/>
    </xf>
    <xf numFmtId="49" fontId="33" fillId="0" borderId="10" xfId="0" applyNumberFormat="1" applyFont="1" applyBorder="1" applyAlignment="1">
      <alignment wrapText="1"/>
    </xf>
    <xf numFmtId="49" fontId="33" fillId="0" borderId="10" xfId="0" applyNumberFormat="1" applyFont="1" applyFill="1" applyBorder="1" applyAlignment="1">
      <alignment wrapText="1"/>
    </xf>
    <xf numFmtId="0" fontId="33" fillId="0" borderId="12" xfId="0" applyFont="1" applyFill="1" applyBorder="1" applyAlignment="1">
      <alignment horizontal="center" vertical="top" wrapText="1"/>
    </xf>
    <xf numFmtId="49" fontId="34" fillId="0" borderId="12" xfId="0" applyNumberFormat="1" applyFont="1" applyFill="1" applyBorder="1" applyAlignment="1">
      <alignment horizontal="center" vertical="top" shrinkToFit="1"/>
    </xf>
    <xf numFmtId="49" fontId="36" fillId="0" borderId="10" xfId="0" applyNumberFormat="1" applyFont="1" applyFill="1" applyBorder="1" applyAlignment="1">
      <alignment horizontal="center" vertical="top" shrinkToFit="1"/>
    </xf>
    <xf numFmtId="169" fontId="32" fillId="0" borderId="10" xfId="0" applyNumberFormat="1" applyFont="1" applyFill="1" applyBorder="1" applyAlignment="1">
      <alignment horizontal="right" vertical="top" shrinkToFit="1"/>
    </xf>
    <xf numFmtId="0" fontId="36" fillId="0" borderId="12" xfId="0" applyFont="1" applyFill="1" applyBorder="1" applyAlignment="1">
      <alignment horizontal="center" vertical="top" wrapText="1"/>
    </xf>
    <xf numFmtId="49" fontId="36" fillId="0" borderId="12" xfId="0" applyNumberFormat="1" applyFont="1" applyFill="1" applyBorder="1" applyAlignment="1">
      <alignment horizontal="center" vertical="top" shrinkToFit="1"/>
    </xf>
    <xf numFmtId="0" fontId="31" fillId="0" borderId="13" xfId="0" applyFont="1" applyFill="1" applyBorder="1" applyAlignment="1">
      <alignment vertical="top" wrapText="1"/>
    </xf>
    <xf numFmtId="49" fontId="32" fillId="0" borderId="12" xfId="0" applyNumberFormat="1" applyFont="1" applyFill="1" applyBorder="1" applyAlignment="1">
      <alignment horizontal="center" vertical="top" shrinkToFit="1"/>
    </xf>
    <xf numFmtId="0" fontId="31" fillId="0" borderId="10" xfId="0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top" shrinkToFit="1"/>
    </xf>
    <xf numFmtId="49" fontId="33" fillId="0" borderId="10" xfId="0" applyNumberFormat="1" applyFont="1" applyBorder="1" applyAlignment="1">
      <alignment horizontal="left" wrapText="1"/>
    </xf>
    <xf numFmtId="11" fontId="33" fillId="0" borderId="10" xfId="0" applyNumberFormat="1" applyFont="1" applyBorder="1" applyAlignment="1">
      <alignment horizontal="left" wrapText="1"/>
    </xf>
    <xf numFmtId="2" fontId="31" fillId="0" borderId="10" xfId="0" applyNumberFormat="1" applyFont="1" applyBorder="1" applyAlignment="1">
      <alignment wrapText="1"/>
    </xf>
    <xf numFmtId="49" fontId="32" fillId="0" borderId="10" xfId="0" applyNumberFormat="1" applyFont="1" applyFill="1" applyBorder="1" applyAlignment="1">
      <alignment horizontal="center" vertical="top" shrinkToFit="1"/>
    </xf>
    <xf numFmtId="49" fontId="37" fillId="0" borderId="10" xfId="0" applyNumberFormat="1" applyFont="1" applyFill="1" applyBorder="1" applyAlignment="1">
      <alignment horizontal="center" vertical="top" shrinkToFit="1"/>
    </xf>
    <xf numFmtId="169" fontId="37" fillId="0" borderId="10" xfId="0" applyNumberFormat="1" applyFont="1" applyFill="1" applyBorder="1" applyAlignment="1">
      <alignment horizontal="right" vertical="top" shrinkToFit="1"/>
    </xf>
    <xf numFmtId="169" fontId="36" fillId="0" borderId="10" xfId="0" applyNumberFormat="1" applyFont="1" applyFill="1" applyBorder="1" applyAlignment="1">
      <alignment horizontal="right" vertical="top" shrinkToFit="1"/>
    </xf>
    <xf numFmtId="169" fontId="36" fillId="0" borderId="10" xfId="0" applyNumberFormat="1" applyFont="1" applyFill="1" applyBorder="1" applyAlignment="1">
      <alignment horizontal="right" vertical="top" shrinkToFit="1"/>
    </xf>
    <xf numFmtId="11" fontId="31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top" wrapText="1"/>
    </xf>
    <xf numFmtId="49" fontId="37" fillId="0" borderId="10" xfId="0" applyNumberFormat="1" applyFont="1" applyFill="1" applyBorder="1" applyAlignment="1">
      <alignment horizontal="center" vertical="top" shrinkToFit="1"/>
    </xf>
    <xf numFmtId="0" fontId="36" fillId="0" borderId="10" xfId="0" applyFont="1" applyFill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center"/>
    </xf>
    <xf numFmtId="0" fontId="32" fillId="0" borderId="14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7.875" style="0" customWidth="1"/>
    <col min="2" max="2" width="8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22" customWidth="1"/>
    <col min="8" max="8" width="14.375" style="22" customWidth="1"/>
    <col min="9" max="9" width="14.25390625" style="22" customWidth="1"/>
  </cols>
  <sheetData>
    <row r="1" spans="6:9" s="2" customFormat="1" ht="13.5" customHeight="1">
      <c r="F1" s="6" t="s">
        <v>150</v>
      </c>
      <c r="G1" s="18"/>
      <c r="H1" s="18"/>
      <c r="I1" s="19"/>
    </row>
    <row r="2" spans="6:9" s="2" customFormat="1" ht="15.75">
      <c r="F2" s="6" t="s">
        <v>16</v>
      </c>
      <c r="G2" s="18"/>
      <c r="H2" s="18"/>
      <c r="I2" s="19"/>
    </row>
    <row r="3" spans="6:9" s="2" customFormat="1" ht="15.75">
      <c r="F3" s="6" t="s">
        <v>204</v>
      </c>
      <c r="G3" s="18"/>
      <c r="H3" s="18"/>
      <c r="I3" s="19"/>
    </row>
    <row r="4" spans="6:9" s="2" customFormat="1" ht="15.75">
      <c r="F4" s="6" t="s">
        <v>201</v>
      </c>
      <c r="G4" s="18"/>
      <c r="H4" s="18"/>
      <c r="I4" s="19"/>
    </row>
    <row r="5" spans="6:9" s="2" customFormat="1" ht="15.75">
      <c r="F5" s="6" t="s">
        <v>202</v>
      </c>
      <c r="G5" s="18"/>
      <c r="H5" s="18"/>
      <c r="I5" s="19"/>
    </row>
    <row r="6" spans="6:9" s="2" customFormat="1" ht="15.75">
      <c r="F6" s="6" t="s">
        <v>203</v>
      </c>
      <c r="G6" s="18"/>
      <c r="H6" s="18"/>
      <c r="I6" s="19"/>
    </row>
    <row r="7" spans="6:9" s="2" customFormat="1" ht="15.75">
      <c r="F7" s="7" t="s">
        <v>34</v>
      </c>
      <c r="G7" s="20"/>
      <c r="H7" s="20"/>
      <c r="I7" s="19"/>
    </row>
    <row r="8" spans="6:9" s="2" customFormat="1" ht="15.75">
      <c r="F8" s="7" t="s">
        <v>44</v>
      </c>
      <c r="G8" s="20"/>
      <c r="H8" s="18"/>
      <c r="I8" s="19"/>
    </row>
    <row r="9" spans="6:9" s="2" customFormat="1" ht="15.75">
      <c r="F9" s="67" t="s">
        <v>173</v>
      </c>
      <c r="G9" s="67"/>
      <c r="H9" s="67"/>
      <c r="I9" s="19"/>
    </row>
    <row r="10" spans="6:9" s="2" customFormat="1" ht="15.75">
      <c r="F10" s="67" t="s">
        <v>174</v>
      </c>
      <c r="G10" s="67"/>
      <c r="H10" s="67"/>
      <c r="I10" s="19"/>
    </row>
    <row r="11" spans="6:9" s="1" customFormat="1" ht="15">
      <c r="F11" s="6"/>
      <c r="G11" s="21"/>
      <c r="H11" s="21"/>
      <c r="I11" s="22"/>
    </row>
    <row r="12" spans="1:9" s="3" customFormat="1" ht="15.75">
      <c r="A12" s="68" t="s">
        <v>28</v>
      </c>
      <c r="B12" s="68"/>
      <c r="C12" s="68"/>
      <c r="D12" s="68"/>
      <c r="E12" s="68"/>
      <c r="F12" s="68"/>
      <c r="G12" s="68"/>
      <c r="H12" s="68"/>
      <c r="I12" s="23"/>
    </row>
    <row r="13" spans="1:10" s="2" customFormat="1" ht="15.75" customHeight="1">
      <c r="A13" s="64" t="s">
        <v>56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s="2" customFormat="1" ht="15.75" customHeight="1">
      <c r="A14" s="64" t="s">
        <v>175</v>
      </c>
      <c r="B14" s="64"/>
      <c r="C14" s="64"/>
      <c r="D14" s="64"/>
      <c r="E14" s="64"/>
      <c r="F14" s="64"/>
      <c r="G14" s="64"/>
      <c r="H14" s="64"/>
      <c r="I14" s="64"/>
      <c r="J14" s="64"/>
    </row>
    <row r="15" ht="12.75">
      <c r="I15" s="22" t="s">
        <v>149</v>
      </c>
    </row>
    <row r="16" spans="1:9" s="1" customFormat="1" ht="40.5" customHeight="1">
      <c r="A16" s="4" t="s">
        <v>48</v>
      </c>
      <c r="B16" s="5" t="s">
        <v>50</v>
      </c>
      <c r="C16" s="5" t="s">
        <v>41</v>
      </c>
      <c r="D16" s="5" t="s">
        <v>42</v>
      </c>
      <c r="E16" s="5" t="s">
        <v>43</v>
      </c>
      <c r="F16" s="5" t="s">
        <v>49</v>
      </c>
      <c r="G16" s="24" t="s">
        <v>53</v>
      </c>
      <c r="H16" s="24" t="s">
        <v>57</v>
      </c>
      <c r="I16" s="24" t="s">
        <v>176</v>
      </c>
    </row>
    <row r="17" spans="1:9" s="9" customFormat="1" ht="33.75" customHeight="1">
      <c r="A17" s="10" t="s">
        <v>45</v>
      </c>
      <c r="B17" s="11">
        <v>984</v>
      </c>
      <c r="C17" s="12" t="s">
        <v>4</v>
      </c>
      <c r="D17" s="12" t="s">
        <v>4</v>
      </c>
      <c r="E17" s="12" t="s">
        <v>1</v>
      </c>
      <c r="F17" s="12" t="s">
        <v>0</v>
      </c>
      <c r="G17" s="14">
        <f>SUM(G18,G63,G74,G98,G151,G170,G177)</f>
        <v>14723.325</v>
      </c>
      <c r="H17" s="14">
        <f>SUM(H18,H63,H74,H98,H151,H170,H177)</f>
        <v>20264.557999999997</v>
      </c>
      <c r="I17" s="14">
        <f>SUM(I18,I63,I74,I98,I151,I170,I177)</f>
        <v>8786.899999999998</v>
      </c>
    </row>
    <row r="18" spans="1:9" s="9" customFormat="1" ht="15.75">
      <c r="A18" s="10" t="s">
        <v>9</v>
      </c>
      <c r="B18" s="11">
        <v>984</v>
      </c>
      <c r="C18" s="12" t="s">
        <v>5</v>
      </c>
      <c r="D18" s="12" t="s">
        <v>4</v>
      </c>
      <c r="E18" s="12" t="s">
        <v>1</v>
      </c>
      <c r="F18" s="12" t="s">
        <v>0</v>
      </c>
      <c r="G18" s="14">
        <f>SUM(G19+G24+G29+G36+G41)</f>
        <v>4874.224</v>
      </c>
      <c r="H18" s="14">
        <f>SUM(H19+H24+H29+H36+H41)</f>
        <v>5200.418</v>
      </c>
      <c r="I18" s="14">
        <f>SUM(I19+I24+I29+I36+I41)</f>
        <v>5417.5199999999995</v>
      </c>
    </row>
    <row r="19" spans="1:9" s="9" customFormat="1" ht="36.75" customHeight="1">
      <c r="A19" s="10" t="s">
        <v>17</v>
      </c>
      <c r="B19" s="11">
        <v>984</v>
      </c>
      <c r="C19" s="12" t="s">
        <v>5</v>
      </c>
      <c r="D19" s="12" t="s">
        <v>6</v>
      </c>
      <c r="E19" s="12" t="s">
        <v>1</v>
      </c>
      <c r="F19" s="12" t="s">
        <v>0</v>
      </c>
      <c r="G19" s="14">
        <f aca="true" t="shared" si="0" ref="G19:I22">SUM(G20)</f>
        <v>484.97</v>
      </c>
      <c r="H19" s="14">
        <f t="shared" si="0"/>
        <v>484.97</v>
      </c>
      <c r="I19" s="14">
        <f t="shared" si="0"/>
        <v>484.97</v>
      </c>
    </row>
    <row r="20" spans="1:9" s="8" customFormat="1" ht="54.75" customHeight="1">
      <c r="A20" s="30" t="s">
        <v>187</v>
      </c>
      <c r="B20" s="31">
        <v>984</v>
      </c>
      <c r="C20" s="32" t="s">
        <v>5</v>
      </c>
      <c r="D20" s="32" t="s">
        <v>6</v>
      </c>
      <c r="E20" s="32" t="s">
        <v>59</v>
      </c>
      <c r="F20" s="32" t="s">
        <v>0</v>
      </c>
      <c r="G20" s="35">
        <f aca="true" t="shared" si="1" ref="G20:I21">SUM(G22)</f>
        <v>484.97</v>
      </c>
      <c r="H20" s="35">
        <f t="shared" si="1"/>
        <v>484.97</v>
      </c>
      <c r="I20" s="35">
        <f t="shared" si="1"/>
        <v>484.97</v>
      </c>
    </row>
    <row r="21" spans="1:9" s="8" customFormat="1" ht="31.5">
      <c r="A21" s="34" t="s">
        <v>60</v>
      </c>
      <c r="B21" s="31">
        <v>984</v>
      </c>
      <c r="C21" s="32" t="s">
        <v>5</v>
      </c>
      <c r="D21" s="32" t="s">
        <v>6</v>
      </c>
      <c r="E21" s="32" t="s">
        <v>61</v>
      </c>
      <c r="F21" s="32" t="s">
        <v>0</v>
      </c>
      <c r="G21" s="35">
        <f t="shared" si="1"/>
        <v>484.97</v>
      </c>
      <c r="H21" s="35">
        <f t="shared" si="1"/>
        <v>484.97</v>
      </c>
      <c r="I21" s="35">
        <f t="shared" si="1"/>
        <v>484.97</v>
      </c>
    </row>
    <row r="22" spans="1:9" s="8" customFormat="1" ht="15.75">
      <c r="A22" s="30" t="s">
        <v>21</v>
      </c>
      <c r="B22" s="31">
        <v>984</v>
      </c>
      <c r="C22" s="32" t="s">
        <v>5</v>
      </c>
      <c r="D22" s="32" t="s">
        <v>6</v>
      </c>
      <c r="E22" s="32" t="s">
        <v>62</v>
      </c>
      <c r="F22" s="32" t="s">
        <v>0</v>
      </c>
      <c r="G22" s="35">
        <f t="shared" si="0"/>
        <v>484.97</v>
      </c>
      <c r="H22" s="35">
        <f t="shared" si="0"/>
        <v>484.97</v>
      </c>
      <c r="I22" s="35">
        <f t="shared" si="0"/>
        <v>484.97</v>
      </c>
    </row>
    <row r="23" spans="1:9" s="8" customFormat="1" ht="45.75" customHeight="1">
      <c r="A23" s="36" t="s">
        <v>65</v>
      </c>
      <c r="B23" s="31">
        <v>984</v>
      </c>
      <c r="C23" s="32" t="s">
        <v>5</v>
      </c>
      <c r="D23" s="32" t="s">
        <v>6</v>
      </c>
      <c r="E23" s="32" t="s">
        <v>62</v>
      </c>
      <c r="F23" s="32" t="s">
        <v>64</v>
      </c>
      <c r="G23" s="35">
        <v>484.97</v>
      </c>
      <c r="H23" s="35">
        <v>484.97</v>
      </c>
      <c r="I23" s="35">
        <v>484.97</v>
      </c>
    </row>
    <row r="24" spans="1:9" s="9" customFormat="1" ht="48.75" customHeight="1">
      <c r="A24" s="26" t="s">
        <v>51</v>
      </c>
      <c r="B24" s="27">
        <v>984</v>
      </c>
      <c r="C24" s="28" t="s">
        <v>5</v>
      </c>
      <c r="D24" s="28" t="s">
        <v>20</v>
      </c>
      <c r="E24" s="28" t="s">
        <v>1</v>
      </c>
      <c r="F24" s="28" t="s">
        <v>0</v>
      </c>
      <c r="G24" s="29">
        <f>SUM(G25)</f>
        <v>16</v>
      </c>
      <c r="H24" s="29">
        <f>SUM(H25)</f>
        <v>16</v>
      </c>
      <c r="I24" s="29">
        <f>SUM(I25)</f>
        <v>16</v>
      </c>
    </row>
    <row r="25" spans="1:9" s="8" customFormat="1" ht="47.25">
      <c r="A25" s="30" t="s">
        <v>187</v>
      </c>
      <c r="B25" s="31">
        <v>984</v>
      </c>
      <c r="C25" s="32" t="s">
        <v>5</v>
      </c>
      <c r="D25" s="32" t="s">
        <v>20</v>
      </c>
      <c r="E25" s="32" t="s">
        <v>59</v>
      </c>
      <c r="F25" s="32" t="s">
        <v>0</v>
      </c>
      <c r="G25" s="35">
        <f aca="true" t="shared" si="2" ref="G25:I26">SUM(G27)</f>
        <v>16</v>
      </c>
      <c r="H25" s="35">
        <f t="shared" si="2"/>
        <v>16</v>
      </c>
      <c r="I25" s="35">
        <f t="shared" si="2"/>
        <v>16</v>
      </c>
    </row>
    <row r="26" spans="1:9" s="8" customFormat="1" ht="31.5">
      <c r="A26" s="34" t="s">
        <v>60</v>
      </c>
      <c r="B26" s="31">
        <v>984</v>
      </c>
      <c r="C26" s="32" t="s">
        <v>5</v>
      </c>
      <c r="D26" s="32" t="s">
        <v>20</v>
      </c>
      <c r="E26" s="32" t="s">
        <v>61</v>
      </c>
      <c r="F26" s="32" t="s">
        <v>0</v>
      </c>
      <c r="G26" s="35">
        <f t="shared" si="2"/>
        <v>16</v>
      </c>
      <c r="H26" s="35">
        <f t="shared" si="2"/>
        <v>16</v>
      </c>
      <c r="I26" s="35">
        <f t="shared" si="2"/>
        <v>16</v>
      </c>
    </row>
    <row r="27" spans="1:9" s="8" customFormat="1" ht="15.75">
      <c r="A27" s="34" t="s">
        <v>66</v>
      </c>
      <c r="B27" s="31">
        <v>984</v>
      </c>
      <c r="C27" s="32" t="s">
        <v>5</v>
      </c>
      <c r="D27" s="32" t="s">
        <v>20</v>
      </c>
      <c r="E27" s="32" t="s">
        <v>63</v>
      </c>
      <c r="F27" s="32" t="s">
        <v>0</v>
      </c>
      <c r="G27" s="35">
        <f>G28</f>
        <v>16</v>
      </c>
      <c r="H27" s="35">
        <f>H28</f>
        <v>16</v>
      </c>
      <c r="I27" s="35">
        <f>I28</f>
        <v>16</v>
      </c>
    </row>
    <row r="28" spans="1:9" s="8" customFormat="1" ht="45.75" customHeight="1">
      <c r="A28" s="36" t="s">
        <v>65</v>
      </c>
      <c r="B28" s="31">
        <v>984</v>
      </c>
      <c r="C28" s="32" t="s">
        <v>5</v>
      </c>
      <c r="D28" s="32" t="s">
        <v>20</v>
      </c>
      <c r="E28" s="32" t="s">
        <v>63</v>
      </c>
      <c r="F28" s="32" t="s">
        <v>64</v>
      </c>
      <c r="G28" s="35">
        <v>16</v>
      </c>
      <c r="H28" s="35">
        <v>16</v>
      </c>
      <c r="I28" s="35">
        <v>16</v>
      </c>
    </row>
    <row r="29" spans="1:9" s="9" customFormat="1" ht="48" customHeight="1">
      <c r="A29" s="26" t="s">
        <v>18</v>
      </c>
      <c r="B29" s="27">
        <v>984</v>
      </c>
      <c r="C29" s="28" t="s">
        <v>5</v>
      </c>
      <c r="D29" s="28" t="s">
        <v>7</v>
      </c>
      <c r="E29" s="28" t="s">
        <v>1</v>
      </c>
      <c r="F29" s="28" t="s">
        <v>0</v>
      </c>
      <c r="G29" s="29">
        <f aca="true" t="shared" si="3" ref="G29:I31">SUM(G30)</f>
        <v>3155.5499999999997</v>
      </c>
      <c r="H29" s="29">
        <f t="shared" si="3"/>
        <v>3155.5499999999997</v>
      </c>
      <c r="I29" s="29">
        <f t="shared" si="3"/>
        <v>3155.5499999999997</v>
      </c>
    </row>
    <row r="30" spans="1:9" s="8" customFormat="1" ht="48" customHeight="1">
      <c r="A30" s="30" t="s">
        <v>187</v>
      </c>
      <c r="B30" s="31">
        <v>984</v>
      </c>
      <c r="C30" s="32" t="s">
        <v>5</v>
      </c>
      <c r="D30" s="32" t="s">
        <v>7</v>
      </c>
      <c r="E30" s="32" t="s">
        <v>59</v>
      </c>
      <c r="F30" s="32" t="s">
        <v>0</v>
      </c>
      <c r="G30" s="33">
        <f t="shared" si="3"/>
        <v>3155.5499999999997</v>
      </c>
      <c r="H30" s="33">
        <f t="shared" si="3"/>
        <v>3155.5499999999997</v>
      </c>
      <c r="I30" s="33">
        <f t="shared" si="3"/>
        <v>3155.5499999999997</v>
      </c>
    </row>
    <row r="31" spans="1:9" s="9" customFormat="1" ht="31.5" customHeight="1">
      <c r="A31" s="34" t="s">
        <v>60</v>
      </c>
      <c r="B31" s="31">
        <v>984</v>
      </c>
      <c r="C31" s="32" t="s">
        <v>5</v>
      </c>
      <c r="D31" s="32" t="s">
        <v>7</v>
      </c>
      <c r="E31" s="32" t="s">
        <v>61</v>
      </c>
      <c r="F31" s="32" t="s">
        <v>0</v>
      </c>
      <c r="G31" s="35">
        <f t="shared" si="3"/>
        <v>3155.5499999999997</v>
      </c>
      <c r="H31" s="35">
        <f t="shared" si="3"/>
        <v>3155.5499999999997</v>
      </c>
      <c r="I31" s="35">
        <f t="shared" si="3"/>
        <v>3155.5499999999997</v>
      </c>
    </row>
    <row r="32" spans="1:9" s="8" customFormat="1" ht="15.75">
      <c r="A32" s="30" t="s">
        <v>10</v>
      </c>
      <c r="B32" s="31">
        <v>984</v>
      </c>
      <c r="C32" s="32" t="s">
        <v>5</v>
      </c>
      <c r="D32" s="32" t="s">
        <v>7</v>
      </c>
      <c r="E32" s="32" t="s">
        <v>67</v>
      </c>
      <c r="F32" s="32" t="s">
        <v>0</v>
      </c>
      <c r="G32" s="35">
        <f>SUM(G33:G35)</f>
        <v>3155.5499999999997</v>
      </c>
      <c r="H32" s="35">
        <f>SUM(H33:H35)</f>
        <v>3155.5499999999997</v>
      </c>
      <c r="I32" s="35">
        <f>SUM(I33:I35)</f>
        <v>3155.5499999999997</v>
      </c>
    </row>
    <row r="33" spans="1:9" s="8" customFormat="1" ht="51">
      <c r="A33" s="36" t="s">
        <v>65</v>
      </c>
      <c r="B33" s="31">
        <v>984</v>
      </c>
      <c r="C33" s="32" t="s">
        <v>5</v>
      </c>
      <c r="D33" s="32" t="s">
        <v>7</v>
      </c>
      <c r="E33" s="32" t="s">
        <v>67</v>
      </c>
      <c r="F33" s="32" t="s">
        <v>64</v>
      </c>
      <c r="G33" s="35">
        <v>2383.52</v>
      </c>
      <c r="H33" s="35">
        <v>2383.52</v>
      </c>
      <c r="I33" s="35">
        <v>2383.52</v>
      </c>
    </row>
    <row r="34" spans="1:9" s="8" customFormat="1" ht="15.75">
      <c r="A34" s="36" t="s">
        <v>70</v>
      </c>
      <c r="B34" s="31">
        <v>984</v>
      </c>
      <c r="C34" s="32" t="s">
        <v>5</v>
      </c>
      <c r="D34" s="32" t="s">
        <v>7</v>
      </c>
      <c r="E34" s="32" t="s">
        <v>67</v>
      </c>
      <c r="F34" s="32" t="s">
        <v>68</v>
      </c>
      <c r="G34" s="35">
        <v>755.54</v>
      </c>
      <c r="H34" s="35">
        <v>755.54</v>
      </c>
      <c r="I34" s="35">
        <v>755.54</v>
      </c>
    </row>
    <row r="35" spans="1:9" s="8" customFormat="1" ht="15.75">
      <c r="A35" s="36" t="s">
        <v>71</v>
      </c>
      <c r="B35" s="31">
        <v>984</v>
      </c>
      <c r="C35" s="32" t="s">
        <v>5</v>
      </c>
      <c r="D35" s="32" t="s">
        <v>7</v>
      </c>
      <c r="E35" s="32" t="s">
        <v>67</v>
      </c>
      <c r="F35" s="32" t="s">
        <v>69</v>
      </c>
      <c r="G35" s="35">
        <v>16.49</v>
      </c>
      <c r="H35" s="35">
        <v>16.49</v>
      </c>
      <c r="I35" s="35">
        <v>16.49</v>
      </c>
    </row>
    <row r="36" spans="1:9" s="9" customFormat="1" ht="15.75">
      <c r="A36" s="26" t="s">
        <v>11</v>
      </c>
      <c r="B36" s="27">
        <v>984</v>
      </c>
      <c r="C36" s="28" t="s">
        <v>5</v>
      </c>
      <c r="D36" s="28" t="s">
        <v>36</v>
      </c>
      <c r="E36" s="28" t="s">
        <v>1</v>
      </c>
      <c r="F36" s="28" t="s">
        <v>0</v>
      </c>
      <c r="G36" s="29">
        <f aca="true" t="shared" si="4" ref="G36:I38">SUM(G37)</f>
        <v>20</v>
      </c>
      <c r="H36" s="29">
        <f t="shared" si="4"/>
        <v>20</v>
      </c>
      <c r="I36" s="29">
        <f t="shared" si="4"/>
        <v>20</v>
      </c>
    </row>
    <row r="37" spans="1:9" s="8" customFormat="1" ht="47.25">
      <c r="A37" s="37" t="s">
        <v>188</v>
      </c>
      <c r="B37" s="31">
        <v>984</v>
      </c>
      <c r="C37" s="32" t="s">
        <v>5</v>
      </c>
      <c r="D37" s="32" t="s">
        <v>36</v>
      </c>
      <c r="E37" s="32" t="s">
        <v>72</v>
      </c>
      <c r="F37" s="32" t="s">
        <v>0</v>
      </c>
      <c r="G37" s="35">
        <f t="shared" si="4"/>
        <v>20</v>
      </c>
      <c r="H37" s="35">
        <f t="shared" si="4"/>
        <v>20</v>
      </c>
      <c r="I37" s="35">
        <f t="shared" si="4"/>
        <v>20</v>
      </c>
    </row>
    <row r="38" spans="1:9" s="8" customFormat="1" ht="15.75">
      <c r="A38" s="30" t="s">
        <v>11</v>
      </c>
      <c r="B38" s="31">
        <v>984</v>
      </c>
      <c r="C38" s="32" t="s">
        <v>5</v>
      </c>
      <c r="D38" s="32" t="s">
        <v>36</v>
      </c>
      <c r="E38" s="32" t="s">
        <v>73</v>
      </c>
      <c r="F38" s="32" t="s">
        <v>0</v>
      </c>
      <c r="G38" s="35">
        <f t="shared" si="4"/>
        <v>20</v>
      </c>
      <c r="H38" s="35">
        <f t="shared" si="4"/>
        <v>20</v>
      </c>
      <c r="I38" s="35">
        <f t="shared" si="4"/>
        <v>20</v>
      </c>
    </row>
    <row r="39" spans="1:9" s="8" customFormat="1" ht="15.75">
      <c r="A39" s="30" t="s">
        <v>25</v>
      </c>
      <c r="B39" s="31">
        <v>984</v>
      </c>
      <c r="C39" s="32" t="s">
        <v>5</v>
      </c>
      <c r="D39" s="32" t="s">
        <v>36</v>
      </c>
      <c r="E39" s="32" t="s">
        <v>74</v>
      </c>
      <c r="F39" s="32" t="s">
        <v>0</v>
      </c>
      <c r="G39" s="35">
        <f>SUM(G40)</f>
        <v>20</v>
      </c>
      <c r="H39" s="35">
        <f>SUM(H40)</f>
        <v>20</v>
      </c>
      <c r="I39" s="35">
        <f>SUM(I40)</f>
        <v>20</v>
      </c>
    </row>
    <row r="40" spans="1:9" s="8" customFormat="1" ht="15.75">
      <c r="A40" s="36" t="s">
        <v>71</v>
      </c>
      <c r="B40" s="31">
        <v>984</v>
      </c>
      <c r="C40" s="32" t="s">
        <v>5</v>
      </c>
      <c r="D40" s="32" t="s">
        <v>36</v>
      </c>
      <c r="E40" s="32" t="s">
        <v>74</v>
      </c>
      <c r="F40" s="32" t="s">
        <v>69</v>
      </c>
      <c r="G40" s="35">
        <v>20</v>
      </c>
      <c r="H40" s="35">
        <v>20</v>
      </c>
      <c r="I40" s="35">
        <v>20</v>
      </c>
    </row>
    <row r="41" spans="1:9" s="9" customFormat="1" ht="24" customHeight="1">
      <c r="A41" s="26" t="s">
        <v>12</v>
      </c>
      <c r="B41" s="27">
        <v>984</v>
      </c>
      <c r="C41" s="28" t="s">
        <v>5</v>
      </c>
      <c r="D41" s="28" t="s">
        <v>37</v>
      </c>
      <c r="E41" s="28" t="s">
        <v>1</v>
      </c>
      <c r="F41" s="28" t="s">
        <v>0</v>
      </c>
      <c r="G41" s="29">
        <f>G42+G46+G51</f>
        <v>1197.7040000000002</v>
      </c>
      <c r="H41" s="29">
        <f>H42+H46+H51</f>
        <v>1523.8980000000001</v>
      </c>
      <c r="I41" s="29">
        <f>I42+I46+I51</f>
        <v>1741</v>
      </c>
    </row>
    <row r="42" spans="1:9" s="8" customFormat="1" ht="47.25">
      <c r="A42" s="34" t="s">
        <v>191</v>
      </c>
      <c r="B42" s="31">
        <v>984</v>
      </c>
      <c r="C42" s="32" t="s">
        <v>5</v>
      </c>
      <c r="D42" s="32" t="s">
        <v>37</v>
      </c>
      <c r="E42" s="32" t="s">
        <v>77</v>
      </c>
      <c r="F42" s="32" t="s">
        <v>0</v>
      </c>
      <c r="G42" s="35">
        <f>SUM(G43)</f>
        <v>84.6</v>
      </c>
      <c r="H42" s="35">
        <f>SUM(H43)</f>
        <v>90.3</v>
      </c>
      <c r="I42" s="35">
        <f>SUM(I43)</f>
        <v>90.3</v>
      </c>
    </row>
    <row r="43" spans="1:9" s="8" customFormat="1" ht="15.75">
      <c r="A43" s="34" t="s">
        <v>79</v>
      </c>
      <c r="B43" s="31">
        <v>984</v>
      </c>
      <c r="C43" s="32" t="s">
        <v>5</v>
      </c>
      <c r="D43" s="32" t="s">
        <v>37</v>
      </c>
      <c r="E43" s="32" t="s">
        <v>78</v>
      </c>
      <c r="F43" s="32" t="s">
        <v>0</v>
      </c>
      <c r="G43" s="35">
        <f aca="true" t="shared" si="5" ref="G43:I44">G44</f>
        <v>84.6</v>
      </c>
      <c r="H43" s="35">
        <f t="shared" si="5"/>
        <v>90.3</v>
      </c>
      <c r="I43" s="35">
        <f t="shared" si="5"/>
        <v>90.3</v>
      </c>
    </row>
    <row r="44" spans="1:9" s="8" customFormat="1" ht="63">
      <c r="A44" s="34" t="s">
        <v>81</v>
      </c>
      <c r="B44" s="31">
        <v>984</v>
      </c>
      <c r="C44" s="32" t="s">
        <v>5</v>
      </c>
      <c r="D44" s="32" t="s">
        <v>37</v>
      </c>
      <c r="E44" s="32" t="s">
        <v>80</v>
      </c>
      <c r="F44" s="32" t="s">
        <v>0</v>
      </c>
      <c r="G44" s="35">
        <f t="shared" si="5"/>
        <v>84.6</v>
      </c>
      <c r="H44" s="35">
        <f t="shared" si="5"/>
        <v>90.3</v>
      </c>
      <c r="I44" s="35">
        <f t="shared" si="5"/>
        <v>90.3</v>
      </c>
    </row>
    <row r="45" spans="1:9" s="8" customFormat="1" ht="15.75">
      <c r="A45" s="36" t="s">
        <v>70</v>
      </c>
      <c r="B45" s="31">
        <v>984</v>
      </c>
      <c r="C45" s="32" t="s">
        <v>5</v>
      </c>
      <c r="D45" s="32" t="s">
        <v>37</v>
      </c>
      <c r="E45" s="32" t="s">
        <v>80</v>
      </c>
      <c r="F45" s="32" t="s">
        <v>68</v>
      </c>
      <c r="G45" s="35">
        <v>84.6</v>
      </c>
      <c r="H45" s="35">
        <v>90.3</v>
      </c>
      <c r="I45" s="35">
        <v>90.3</v>
      </c>
    </row>
    <row r="46" spans="1:9" s="8" customFormat="1" ht="47.25">
      <c r="A46" s="37" t="s">
        <v>189</v>
      </c>
      <c r="B46" s="31">
        <v>984</v>
      </c>
      <c r="C46" s="32" t="s">
        <v>5</v>
      </c>
      <c r="D46" s="32" t="s">
        <v>37</v>
      </c>
      <c r="E46" s="32" t="s">
        <v>26</v>
      </c>
      <c r="F46" s="32" t="s">
        <v>0</v>
      </c>
      <c r="G46" s="35">
        <f>SUM(G48)</f>
        <v>435.404</v>
      </c>
      <c r="H46" s="35">
        <f>SUM(H49)</f>
        <v>537.25</v>
      </c>
      <c r="I46" s="35">
        <f>SUM(I49)</f>
        <v>531.745</v>
      </c>
    </row>
    <row r="47" spans="1:9" s="8" customFormat="1" ht="15.75">
      <c r="A47" s="37" t="s">
        <v>79</v>
      </c>
      <c r="B47" s="31">
        <v>984</v>
      </c>
      <c r="C47" s="32" t="s">
        <v>5</v>
      </c>
      <c r="D47" s="32" t="s">
        <v>37</v>
      </c>
      <c r="E47" s="32" t="s">
        <v>83</v>
      </c>
      <c r="F47" s="32" t="s">
        <v>0</v>
      </c>
      <c r="G47" s="35">
        <f aca="true" t="shared" si="6" ref="G47:I48">G48</f>
        <v>435.404</v>
      </c>
      <c r="H47" s="35">
        <f t="shared" si="6"/>
        <v>537.25</v>
      </c>
      <c r="I47" s="35">
        <f t="shared" si="6"/>
        <v>531.745</v>
      </c>
    </row>
    <row r="48" spans="1:9" s="8" customFormat="1" ht="15.75">
      <c r="A48" s="38" t="s">
        <v>84</v>
      </c>
      <c r="B48" s="31">
        <v>984</v>
      </c>
      <c r="C48" s="32" t="s">
        <v>5</v>
      </c>
      <c r="D48" s="32" t="s">
        <v>37</v>
      </c>
      <c r="E48" s="32" t="s">
        <v>151</v>
      </c>
      <c r="F48" s="32" t="s">
        <v>0</v>
      </c>
      <c r="G48" s="35">
        <f>G49+G50</f>
        <v>435.404</v>
      </c>
      <c r="H48" s="35">
        <f t="shared" si="6"/>
        <v>537.25</v>
      </c>
      <c r="I48" s="35">
        <f t="shared" si="6"/>
        <v>531.745</v>
      </c>
    </row>
    <row r="49" spans="1:9" s="8" customFormat="1" ht="15.75">
      <c r="A49" s="36" t="s">
        <v>70</v>
      </c>
      <c r="B49" s="31">
        <v>984</v>
      </c>
      <c r="C49" s="32" t="s">
        <v>5</v>
      </c>
      <c r="D49" s="32" t="s">
        <v>37</v>
      </c>
      <c r="E49" s="32" t="s">
        <v>151</v>
      </c>
      <c r="F49" s="32" t="s">
        <v>68</v>
      </c>
      <c r="G49" s="35">
        <v>356.034</v>
      </c>
      <c r="H49" s="35">
        <v>537.25</v>
      </c>
      <c r="I49" s="35">
        <v>531.745</v>
      </c>
    </row>
    <row r="50" spans="1:9" s="8" customFormat="1" ht="15.75">
      <c r="A50" s="36" t="s">
        <v>71</v>
      </c>
      <c r="B50" s="31">
        <v>984</v>
      </c>
      <c r="C50" s="32" t="s">
        <v>5</v>
      </c>
      <c r="D50" s="32" t="s">
        <v>37</v>
      </c>
      <c r="E50" s="32" t="s">
        <v>151</v>
      </c>
      <c r="F50" s="32" t="s">
        <v>69</v>
      </c>
      <c r="G50" s="35">
        <v>79.37</v>
      </c>
      <c r="H50" s="35">
        <v>0</v>
      </c>
      <c r="I50" s="35">
        <v>0</v>
      </c>
    </row>
    <row r="51" spans="1:9" s="8" customFormat="1" ht="52.5" customHeight="1">
      <c r="A51" s="34" t="s">
        <v>190</v>
      </c>
      <c r="B51" s="31">
        <v>984</v>
      </c>
      <c r="C51" s="32" t="s">
        <v>5</v>
      </c>
      <c r="D51" s="32" t="s">
        <v>37</v>
      </c>
      <c r="E51" s="32" t="s">
        <v>59</v>
      </c>
      <c r="F51" s="32" t="s">
        <v>0</v>
      </c>
      <c r="G51" s="35">
        <f>SUM(G52,G57,G60)</f>
        <v>677.7</v>
      </c>
      <c r="H51" s="35">
        <f>SUM(H52,H57,H60)</f>
        <v>896.3480000000001</v>
      </c>
      <c r="I51" s="35">
        <f>SUM(I52,I57,I60)</f>
        <v>1118.955</v>
      </c>
    </row>
    <row r="52" spans="1:9" s="8" customFormat="1" ht="31.5">
      <c r="A52" s="37" t="s">
        <v>87</v>
      </c>
      <c r="B52" s="31">
        <v>984</v>
      </c>
      <c r="C52" s="32" t="s">
        <v>5</v>
      </c>
      <c r="D52" s="32" t="s">
        <v>37</v>
      </c>
      <c r="E52" s="32" t="s">
        <v>85</v>
      </c>
      <c r="F52" s="32" t="s">
        <v>0</v>
      </c>
      <c r="G52" s="35">
        <f>G54+G55+G56</f>
        <v>673.8000000000001</v>
      </c>
      <c r="H52" s="35">
        <f>H54+H55+H56</f>
        <v>674.9000000000001</v>
      </c>
      <c r="I52" s="35">
        <f>I54+I55+I56</f>
        <v>676</v>
      </c>
    </row>
    <row r="53" spans="1:9" s="8" customFormat="1" ht="18" customHeight="1">
      <c r="A53" s="34" t="s">
        <v>88</v>
      </c>
      <c r="B53" s="31">
        <v>984</v>
      </c>
      <c r="C53" s="32" t="s">
        <v>5</v>
      </c>
      <c r="D53" s="32" t="s">
        <v>37</v>
      </c>
      <c r="E53" s="32" t="s">
        <v>86</v>
      </c>
      <c r="F53" s="32" t="s">
        <v>0</v>
      </c>
      <c r="G53" s="35">
        <f>G54+G55+G56</f>
        <v>673.8000000000001</v>
      </c>
      <c r="H53" s="35">
        <f>H54+H55+H56</f>
        <v>674.9000000000001</v>
      </c>
      <c r="I53" s="35">
        <f>I54+I55+I56</f>
        <v>676</v>
      </c>
    </row>
    <row r="54" spans="1:9" s="8" customFormat="1" ht="51">
      <c r="A54" s="36" t="s">
        <v>65</v>
      </c>
      <c r="B54" s="31">
        <v>984</v>
      </c>
      <c r="C54" s="32" t="s">
        <v>5</v>
      </c>
      <c r="D54" s="32" t="s">
        <v>37</v>
      </c>
      <c r="E54" s="32" t="s">
        <v>86</v>
      </c>
      <c r="F54" s="32" t="s">
        <v>64</v>
      </c>
      <c r="G54" s="35">
        <v>621.7</v>
      </c>
      <c r="H54" s="35">
        <v>621.7</v>
      </c>
      <c r="I54" s="35">
        <v>621.7</v>
      </c>
    </row>
    <row r="55" spans="1:9" s="9" customFormat="1" ht="21" customHeight="1">
      <c r="A55" s="36" t="s">
        <v>70</v>
      </c>
      <c r="B55" s="39">
        <v>984</v>
      </c>
      <c r="C55" s="32" t="s">
        <v>5</v>
      </c>
      <c r="D55" s="32" t="s">
        <v>37</v>
      </c>
      <c r="E55" s="40" t="s">
        <v>86</v>
      </c>
      <c r="F55" s="32" t="s">
        <v>68</v>
      </c>
      <c r="G55" s="35">
        <v>45</v>
      </c>
      <c r="H55" s="35">
        <v>45</v>
      </c>
      <c r="I55" s="35">
        <v>45</v>
      </c>
    </row>
    <row r="56" spans="1:9" s="9" customFormat="1" ht="21" customHeight="1">
      <c r="A56" s="36" t="s">
        <v>71</v>
      </c>
      <c r="B56" s="39">
        <v>984</v>
      </c>
      <c r="C56" s="32" t="s">
        <v>5</v>
      </c>
      <c r="D56" s="32" t="s">
        <v>37</v>
      </c>
      <c r="E56" s="40" t="s">
        <v>86</v>
      </c>
      <c r="F56" s="32" t="s">
        <v>69</v>
      </c>
      <c r="G56" s="35">
        <v>7.1</v>
      </c>
      <c r="H56" s="35">
        <v>8.2</v>
      </c>
      <c r="I56" s="35">
        <v>9.3</v>
      </c>
    </row>
    <row r="57" spans="1:9" s="9" customFormat="1" ht="17.25" customHeight="1">
      <c r="A57" s="37" t="s">
        <v>58</v>
      </c>
      <c r="B57" s="39">
        <v>984</v>
      </c>
      <c r="C57" s="32" t="s">
        <v>5</v>
      </c>
      <c r="D57" s="32" t="s">
        <v>37</v>
      </c>
      <c r="E57" s="40" t="s">
        <v>89</v>
      </c>
      <c r="F57" s="41" t="s">
        <v>0</v>
      </c>
      <c r="G57" s="35">
        <f aca="true" t="shared" si="7" ref="G57:I58">G58</f>
        <v>0</v>
      </c>
      <c r="H57" s="35">
        <f>H58</f>
        <v>217.948</v>
      </c>
      <c r="I57" s="35">
        <f t="shared" si="7"/>
        <v>439.155</v>
      </c>
    </row>
    <row r="58" spans="1:9" s="9" customFormat="1" ht="20.25" customHeight="1">
      <c r="A58" s="37" t="s">
        <v>58</v>
      </c>
      <c r="B58" s="39">
        <v>984</v>
      </c>
      <c r="C58" s="32" t="s">
        <v>5</v>
      </c>
      <c r="D58" s="32" t="s">
        <v>37</v>
      </c>
      <c r="E58" s="40" t="s">
        <v>90</v>
      </c>
      <c r="F58" s="41" t="s">
        <v>0</v>
      </c>
      <c r="G58" s="35">
        <f t="shared" si="7"/>
        <v>0</v>
      </c>
      <c r="H58" s="35">
        <f t="shared" si="7"/>
        <v>217.948</v>
      </c>
      <c r="I58" s="35">
        <f t="shared" si="7"/>
        <v>439.155</v>
      </c>
    </row>
    <row r="59" spans="1:9" s="9" customFormat="1" ht="15.75">
      <c r="A59" s="36" t="s">
        <v>71</v>
      </c>
      <c r="B59" s="39">
        <v>984</v>
      </c>
      <c r="C59" s="32" t="s">
        <v>5</v>
      </c>
      <c r="D59" s="32" t="s">
        <v>37</v>
      </c>
      <c r="E59" s="40" t="s">
        <v>90</v>
      </c>
      <c r="F59" s="41" t="s">
        <v>69</v>
      </c>
      <c r="G59" s="33">
        <v>0</v>
      </c>
      <c r="H59" s="33">
        <v>217.948</v>
      </c>
      <c r="I59" s="33">
        <v>439.155</v>
      </c>
    </row>
    <row r="60" spans="1:9" s="8" customFormat="1" ht="47.25">
      <c r="A60" s="37" t="s">
        <v>91</v>
      </c>
      <c r="B60" s="31">
        <v>984</v>
      </c>
      <c r="C60" s="32" t="s">
        <v>5</v>
      </c>
      <c r="D60" s="32" t="s">
        <v>37</v>
      </c>
      <c r="E60" s="32" t="s">
        <v>92</v>
      </c>
      <c r="F60" s="32" t="s">
        <v>0</v>
      </c>
      <c r="G60" s="35">
        <f aca="true" t="shared" si="8" ref="G60:I61">G61</f>
        <v>3.9</v>
      </c>
      <c r="H60" s="35">
        <f t="shared" si="8"/>
        <v>3.5</v>
      </c>
      <c r="I60" s="35">
        <f t="shared" si="8"/>
        <v>3.8</v>
      </c>
    </row>
    <row r="61" spans="1:9" s="8" customFormat="1" ht="31.5">
      <c r="A61" s="37" t="s">
        <v>94</v>
      </c>
      <c r="B61" s="31">
        <v>984</v>
      </c>
      <c r="C61" s="32" t="s">
        <v>5</v>
      </c>
      <c r="D61" s="32" t="s">
        <v>37</v>
      </c>
      <c r="E61" s="32" t="s">
        <v>93</v>
      </c>
      <c r="F61" s="32" t="s">
        <v>0</v>
      </c>
      <c r="G61" s="35">
        <f t="shared" si="8"/>
        <v>3.9</v>
      </c>
      <c r="H61" s="35">
        <f t="shared" si="8"/>
        <v>3.5</v>
      </c>
      <c r="I61" s="35">
        <f t="shared" si="8"/>
        <v>3.8</v>
      </c>
    </row>
    <row r="62" spans="1:9" s="8" customFormat="1" ht="15.75">
      <c r="A62" s="36" t="s">
        <v>70</v>
      </c>
      <c r="B62" s="31">
        <v>984</v>
      </c>
      <c r="C62" s="32" t="s">
        <v>5</v>
      </c>
      <c r="D62" s="32" t="s">
        <v>37</v>
      </c>
      <c r="E62" s="32" t="s">
        <v>93</v>
      </c>
      <c r="F62" s="32" t="s">
        <v>68</v>
      </c>
      <c r="G62" s="35">
        <v>3.9</v>
      </c>
      <c r="H62" s="35">
        <v>3.5</v>
      </c>
      <c r="I62" s="35">
        <v>3.8</v>
      </c>
    </row>
    <row r="63" spans="1:9" s="9" customFormat="1" ht="31.5">
      <c r="A63" s="26" t="s">
        <v>22</v>
      </c>
      <c r="B63" s="27">
        <v>984</v>
      </c>
      <c r="C63" s="28" t="s">
        <v>20</v>
      </c>
      <c r="D63" s="28" t="s">
        <v>4</v>
      </c>
      <c r="E63" s="28" t="s">
        <v>1</v>
      </c>
      <c r="F63" s="28" t="s">
        <v>0</v>
      </c>
      <c r="G63" s="29">
        <f>SUM(G64+G69)</f>
        <v>136.16</v>
      </c>
      <c r="H63" s="29">
        <f>SUM(H64+H69)</f>
        <v>101.2</v>
      </c>
      <c r="I63" s="29">
        <f>SUM(I64+I69)</f>
        <v>101.2</v>
      </c>
    </row>
    <row r="64" spans="1:9" s="9" customFormat="1" ht="15.75">
      <c r="A64" s="26" t="s">
        <v>23</v>
      </c>
      <c r="B64" s="27">
        <v>984</v>
      </c>
      <c r="C64" s="28" t="s">
        <v>20</v>
      </c>
      <c r="D64" s="28" t="s">
        <v>24</v>
      </c>
      <c r="E64" s="28" t="s">
        <v>1</v>
      </c>
      <c r="F64" s="28" t="s">
        <v>0</v>
      </c>
      <c r="G64" s="29">
        <f aca="true" t="shared" si="9" ref="G64:I67">SUM(G65)</f>
        <v>131.96</v>
      </c>
      <c r="H64" s="29">
        <f t="shared" si="9"/>
        <v>97</v>
      </c>
      <c r="I64" s="29">
        <f t="shared" si="9"/>
        <v>97</v>
      </c>
    </row>
    <row r="65" spans="1:9" s="8" customFormat="1" ht="57" customHeight="1">
      <c r="A65" s="37" t="s">
        <v>188</v>
      </c>
      <c r="B65" s="31">
        <v>984</v>
      </c>
      <c r="C65" s="32" t="s">
        <v>20</v>
      </c>
      <c r="D65" s="32" t="s">
        <v>24</v>
      </c>
      <c r="E65" s="32" t="s">
        <v>72</v>
      </c>
      <c r="F65" s="32" t="s">
        <v>0</v>
      </c>
      <c r="G65" s="35">
        <f>SUM(G66)</f>
        <v>131.96</v>
      </c>
      <c r="H65" s="35">
        <f t="shared" si="9"/>
        <v>97</v>
      </c>
      <c r="I65" s="35">
        <f t="shared" si="9"/>
        <v>97</v>
      </c>
    </row>
    <row r="66" spans="1:9" s="8" customFormat="1" ht="19.5" customHeight="1">
      <c r="A66" s="34" t="s">
        <v>79</v>
      </c>
      <c r="B66" s="31">
        <v>984</v>
      </c>
      <c r="C66" s="32" t="s">
        <v>20</v>
      </c>
      <c r="D66" s="32" t="s">
        <v>24</v>
      </c>
      <c r="E66" s="32" t="s">
        <v>96</v>
      </c>
      <c r="F66" s="32" t="s">
        <v>0</v>
      </c>
      <c r="G66" s="35">
        <f>SUM(G67)</f>
        <v>131.96</v>
      </c>
      <c r="H66" s="35">
        <f>SUM(H67)</f>
        <v>97</v>
      </c>
      <c r="I66" s="35">
        <f>SUM(I67)</f>
        <v>97</v>
      </c>
    </row>
    <row r="67" spans="1:9" s="8" customFormat="1" ht="46.5" customHeight="1">
      <c r="A67" s="34" t="s">
        <v>95</v>
      </c>
      <c r="B67" s="31">
        <v>984</v>
      </c>
      <c r="C67" s="32" t="s">
        <v>20</v>
      </c>
      <c r="D67" s="32" t="s">
        <v>24</v>
      </c>
      <c r="E67" s="32" t="s">
        <v>152</v>
      </c>
      <c r="F67" s="32" t="s">
        <v>0</v>
      </c>
      <c r="G67" s="35">
        <f>SUM(G68)</f>
        <v>131.96</v>
      </c>
      <c r="H67" s="35">
        <f t="shared" si="9"/>
        <v>97</v>
      </c>
      <c r="I67" s="35">
        <f t="shared" si="9"/>
        <v>97</v>
      </c>
    </row>
    <row r="68" spans="1:9" s="8" customFormat="1" ht="15.75">
      <c r="A68" s="36" t="s">
        <v>70</v>
      </c>
      <c r="B68" s="31">
        <v>984</v>
      </c>
      <c r="C68" s="32" t="s">
        <v>20</v>
      </c>
      <c r="D68" s="32" t="s">
        <v>24</v>
      </c>
      <c r="E68" s="32" t="s">
        <v>152</v>
      </c>
      <c r="F68" s="32" t="s">
        <v>68</v>
      </c>
      <c r="G68" s="35">
        <v>131.96</v>
      </c>
      <c r="H68" s="35">
        <v>97</v>
      </c>
      <c r="I68" s="35">
        <v>97</v>
      </c>
    </row>
    <row r="69" spans="1:9" s="58" customFormat="1" ht="31.5">
      <c r="A69" s="57" t="s">
        <v>184</v>
      </c>
      <c r="B69" s="60">
        <v>984</v>
      </c>
      <c r="C69" s="61" t="s">
        <v>20</v>
      </c>
      <c r="D69" s="61" t="s">
        <v>183</v>
      </c>
      <c r="E69" s="61" t="s">
        <v>1</v>
      </c>
      <c r="F69" s="61" t="s">
        <v>0</v>
      </c>
      <c r="G69" s="29">
        <f>SUM(G70)</f>
        <v>4.2</v>
      </c>
      <c r="H69" s="29">
        <f aca="true" t="shared" si="10" ref="H69:I72">SUM(H70)</f>
        <v>4.2</v>
      </c>
      <c r="I69" s="29">
        <f t="shared" si="10"/>
        <v>4.2</v>
      </c>
    </row>
    <row r="70" spans="1:9" s="59" customFormat="1" ht="47.25">
      <c r="A70" s="34" t="s">
        <v>191</v>
      </c>
      <c r="B70" s="62">
        <v>984</v>
      </c>
      <c r="C70" s="63" t="s">
        <v>20</v>
      </c>
      <c r="D70" s="63" t="s">
        <v>183</v>
      </c>
      <c r="E70" s="63" t="s">
        <v>77</v>
      </c>
      <c r="F70" s="63" t="s">
        <v>0</v>
      </c>
      <c r="G70" s="33">
        <f>SUM(G71)</f>
        <v>4.2</v>
      </c>
      <c r="H70" s="33">
        <f t="shared" si="10"/>
        <v>4.2</v>
      </c>
      <c r="I70" s="33">
        <f t="shared" si="10"/>
        <v>4.2</v>
      </c>
    </row>
    <row r="71" spans="1:9" s="59" customFormat="1" ht="15.75">
      <c r="A71" s="34" t="s">
        <v>79</v>
      </c>
      <c r="B71" s="62">
        <v>984</v>
      </c>
      <c r="C71" s="63" t="s">
        <v>20</v>
      </c>
      <c r="D71" s="63" t="s">
        <v>183</v>
      </c>
      <c r="E71" s="63" t="s">
        <v>78</v>
      </c>
      <c r="F71" s="63" t="s">
        <v>0</v>
      </c>
      <c r="G71" s="33">
        <f>SUM(G72)</f>
        <v>4.2</v>
      </c>
      <c r="H71" s="33">
        <f t="shared" si="10"/>
        <v>4.2</v>
      </c>
      <c r="I71" s="33">
        <f t="shared" si="10"/>
        <v>4.2</v>
      </c>
    </row>
    <row r="72" spans="1:9" s="8" customFormat="1" ht="47.25">
      <c r="A72" s="50" t="s">
        <v>185</v>
      </c>
      <c r="B72" s="62">
        <v>984</v>
      </c>
      <c r="C72" s="63" t="s">
        <v>20</v>
      </c>
      <c r="D72" s="63" t="s">
        <v>183</v>
      </c>
      <c r="E72" s="63" t="s">
        <v>186</v>
      </c>
      <c r="F72" s="63" t="s">
        <v>0</v>
      </c>
      <c r="G72" s="33">
        <f>SUM(G73)</f>
        <v>4.2</v>
      </c>
      <c r="H72" s="33">
        <f t="shared" si="10"/>
        <v>4.2</v>
      </c>
      <c r="I72" s="33">
        <f t="shared" si="10"/>
        <v>4.2</v>
      </c>
    </row>
    <row r="73" spans="1:9" s="8" customFormat="1" ht="15">
      <c r="A73" s="36" t="s">
        <v>70</v>
      </c>
      <c r="B73" s="62">
        <v>984</v>
      </c>
      <c r="C73" s="63" t="s">
        <v>20</v>
      </c>
      <c r="D73" s="63" t="s">
        <v>183</v>
      </c>
      <c r="E73" s="63" t="s">
        <v>186</v>
      </c>
      <c r="F73" s="63" t="s">
        <v>68</v>
      </c>
      <c r="G73" s="55">
        <v>4.2</v>
      </c>
      <c r="H73" s="55">
        <v>4.2</v>
      </c>
      <c r="I73" s="55">
        <v>4.2</v>
      </c>
    </row>
    <row r="74" spans="1:9" s="9" customFormat="1" ht="17.25" customHeight="1">
      <c r="A74" s="26" t="s">
        <v>8</v>
      </c>
      <c r="B74" s="27">
        <v>984</v>
      </c>
      <c r="C74" s="28" t="s">
        <v>7</v>
      </c>
      <c r="D74" s="28" t="s">
        <v>4</v>
      </c>
      <c r="E74" s="28" t="s">
        <v>1</v>
      </c>
      <c r="F74" s="28" t="s">
        <v>0</v>
      </c>
      <c r="G74" s="29">
        <f>G75+G93</f>
        <v>2342.2470000000003</v>
      </c>
      <c r="H74" s="29">
        <f>H75+H93</f>
        <v>1869.658</v>
      </c>
      <c r="I74" s="29">
        <f>I75+I93</f>
        <v>818.4</v>
      </c>
    </row>
    <row r="75" spans="1:9" s="9" customFormat="1" ht="17.25" customHeight="1">
      <c r="A75" s="26" t="s">
        <v>55</v>
      </c>
      <c r="B75" s="27">
        <v>984</v>
      </c>
      <c r="C75" s="28" t="s">
        <v>7</v>
      </c>
      <c r="D75" s="28" t="s">
        <v>54</v>
      </c>
      <c r="E75" s="28" t="s">
        <v>1</v>
      </c>
      <c r="F75" s="28" t="s">
        <v>0</v>
      </c>
      <c r="G75" s="42">
        <f>SUM(G76+G88)</f>
        <v>2342.2470000000003</v>
      </c>
      <c r="H75" s="42">
        <f>SUM(H76+H88)</f>
        <v>1869.658</v>
      </c>
      <c r="I75" s="42">
        <f>SUM(I76+I88)</f>
        <v>818.4</v>
      </c>
    </row>
    <row r="76" spans="1:9" s="9" customFormat="1" ht="56.25" customHeight="1">
      <c r="A76" s="37" t="s">
        <v>192</v>
      </c>
      <c r="B76" s="31">
        <v>984</v>
      </c>
      <c r="C76" s="40" t="s">
        <v>7</v>
      </c>
      <c r="D76" s="40" t="s">
        <v>54</v>
      </c>
      <c r="E76" s="32" t="s">
        <v>97</v>
      </c>
      <c r="F76" s="32" t="s">
        <v>0</v>
      </c>
      <c r="G76" s="35">
        <f>SUM(G77)</f>
        <v>2172.2470000000003</v>
      </c>
      <c r="H76" s="35">
        <f>SUM(H77)</f>
        <v>1869.658</v>
      </c>
      <c r="I76" s="35">
        <f>SUM(I77)</f>
        <v>818.4</v>
      </c>
    </row>
    <row r="77" spans="1:9" s="9" customFormat="1" ht="17.25" customHeight="1">
      <c r="A77" s="37" t="s">
        <v>79</v>
      </c>
      <c r="B77" s="43">
        <v>984</v>
      </c>
      <c r="C77" s="40" t="s">
        <v>7</v>
      </c>
      <c r="D77" s="40" t="s">
        <v>54</v>
      </c>
      <c r="E77" s="44" t="s">
        <v>98</v>
      </c>
      <c r="F77" s="44" t="s">
        <v>0</v>
      </c>
      <c r="G77" s="35">
        <f>SUM(G78+G81+G82+G86)</f>
        <v>2172.2470000000003</v>
      </c>
      <c r="H77" s="35">
        <f>SUM(H78+H81+H83+H86)</f>
        <v>1869.658</v>
      </c>
      <c r="I77" s="35">
        <f>SUM(I78+I81+I83+I86)</f>
        <v>818.4</v>
      </c>
    </row>
    <row r="78" spans="1:9" s="9" customFormat="1" ht="17.25" customHeight="1">
      <c r="A78" s="37" t="s">
        <v>99</v>
      </c>
      <c r="B78" s="43">
        <v>984</v>
      </c>
      <c r="C78" s="40" t="s">
        <v>7</v>
      </c>
      <c r="D78" s="40" t="s">
        <v>54</v>
      </c>
      <c r="E78" s="44" t="s">
        <v>153</v>
      </c>
      <c r="F78" s="44" t="s">
        <v>0</v>
      </c>
      <c r="G78" s="35">
        <f>SUM(G79)</f>
        <v>120</v>
      </c>
      <c r="H78" s="35">
        <f>SUM(H79)</f>
        <v>20</v>
      </c>
      <c r="I78" s="35">
        <f>SUM(I79)</f>
        <v>20</v>
      </c>
    </row>
    <row r="79" spans="1:9" s="9" customFormat="1" ht="17.25" customHeight="1">
      <c r="A79" s="36" t="s">
        <v>70</v>
      </c>
      <c r="B79" s="43">
        <v>984</v>
      </c>
      <c r="C79" s="40" t="s">
        <v>7</v>
      </c>
      <c r="D79" s="40" t="s">
        <v>54</v>
      </c>
      <c r="E79" s="44" t="s">
        <v>153</v>
      </c>
      <c r="F79" s="44" t="s">
        <v>68</v>
      </c>
      <c r="G79" s="35">
        <v>120</v>
      </c>
      <c r="H79" s="35">
        <v>20</v>
      </c>
      <c r="I79" s="35">
        <v>20</v>
      </c>
    </row>
    <row r="80" spans="1:9" s="9" customFormat="1" ht="17.25" customHeight="1">
      <c r="A80" s="37" t="s">
        <v>100</v>
      </c>
      <c r="B80" s="43">
        <v>984</v>
      </c>
      <c r="C80" s="40" t="s">
        <v>7</v>
      </c>
      <c r="D80" s="40" t="s">
        <v>54</v>
      </c>
      <c r="E80" s="44" t="s">
        <v>154</v>
      </c>
      <c r="F80" s="44" t="s">
        <v>0</v>
      </c>
      <c r="G80" s="35">
        <f>SUM(G81)</f>
        <v>0</v>
      </c>
      <c r="H80" s="35">
        <f>SUM(H81)</f>
        <v>20</v>
      </c>
      <c r="I80" s="35">
        <f>SUM(I81)</f>
        <v>20</v>
      </c>
    </row>
    <row r="81" spans="1:9" s="9" customFormat="1" ht="24" customHeight="1">
      <c r="A81" s="36" t="s">
        <v>70</v>
      </c>
      <c r="B81" s="43">
        <v>984</v>
      </c>
      <c r="C81" s="40" t="s">
        <v>7</v>
      </c>
      <c r="D81" s="40" t="s">
        <v>54</v>
      </c>
      <c r="E81" s="44" t="s">
        <v>154</v>
      </c>
      <c r="F81" s="44" t="s">
        <v>68</v>
      </c>
      <c r="G81" s="35">
        <v>0</v>
      </c>
      <c r="H81" s="35">
        <v>20</v>
      </c>
      <c r="I81" s="35">
        <v>20</v>
      </c>
    </row>
    <row r="82" spans="1:9" s="9" customFormat="1" ht="17.25" customHeight="1">
      <c r="A82" s="37" t="s">
        <v>101</v>
      </c>
      <c r="B82" s="43">
        <v>984</v>
      </c>
      <c r="C82" s="40" t="s">
        <v>7</v>
      </c>
      <c r="D82" s="40" t="s">
        <v>54</v>
      </c>
      <c r="E82" s="44" t="s">
        <v>155</v>
      </c>
      <c r="F82" s="44" t="s">
        <v>0</v>
      </c>
      <c r="G82" s="35">
        <f>SUM(G83+G84)</f>
        <v>750</v>
      </c>
      <c r="H82" s="35">
        <f>SUM(H83+H84)</f>
        <v>526.75</v>
      </c>
      <c r="I82" s="35">
        <f>SUM(I83+I84)</f>
        <v>439.2</v>
      </c>
    </row>
    <row r="83" spans="1:9" s="9" customFormat="1" ht="21" customHeight="1">
      <c r="A83" s="36" t="s">
        <v>70</v>
      </c>
      <c r="B83" s="43">
        <v>984</v>
      </c>
      <c r="C83" s="40" t="s">
        <v>7</v>
      </c>
      <c r="D83" s="40" t="s">
        <v>54</v>
      </c>
      <c r="E83" s="40" t="s">
        <v>155</v>
      </c>
      <c r="F83" s="40" t="s">
        <v>68</v>
      </c>
      <c r="G83" s="35">
        <v>650</v>
      </c>
      <c r="H83" s="35">
        <v>526.75</v>
      </c>
      <c r="I83" s="35">
        <v>439.2</v>
      </c>
    </row>
    <row r="84" spans="1:9" s="9" customFormat="1" ht="21" customHeight="1">
      <c r="A84" s="36" t="s">
        <v>71</v>
      </c>
      <c r="B84" s="43">
        <v>984</v>
      </c>
      <c r="C84" s="40" t="s">
        <v>7</v>
      </c>
      <c r="D84" s="40" t="s">
        <v>54</v>
      </c>
      <c r="E84" s="40" t="s">
        <v>155</v>
      </c>
      <c r="F84" s="40" t="s">
        <v>69</v>
      </c>
      <c r="G84" s="35">
        <v>100</v>
      </c>
      <c r="H84" s="35">
        <v>0</v>
      </c>
      <c r="I84" s="35">
        <v>0</v>
      </c>
    </row>
    <row r="85" spans="1:9" s="9" customFormat="1" ht="17.25" customHeight="1">
      <c r="A85" s="37" t="s">
        <v>102</v>
      </c>
      <c r="B85" s="43">
        <v>984</v>
      </c>
      <c r="C85" s="40" t="s">
        <v>7</v>
      </c>
      <c r="D85" s="40" t="s">
        <v>54</v>
      </c>
      <c r="E85" s="40" t="s">
        <v>157</v>
      </c>
      <c r="F85" s="40" t="s">
        <v>0</v>
      </c>
      <c r="G85" s="35">
        <f>SUM(G86)</f>
        <v>1302.247</v>
      </c>
      <c r="H85" s="35">
        <f>SUM(H86)</f>
        <v>1302.908</v>
      </c>
      <c r="I85" s="35">
        <f>SUM(I86)</f>
        <v>339.2</v>
      </c>
    </row>
    <row r="86" spans="1:9" s="9" customFormat="1" ht="19.5" customHeight="1">
      <c r="A86" s="36" t="s">
        <v>70</v>
      </c>
      <c r="B86" s="31">
        <v>984</v>
      </c>
      <c r="C86" s="40" t="s">
        <v>7</v>
      </c>
      <c r="D86" s="40" t="s">
        <v>54</v>
      </c>
      <c r="E86" s="32" t="s">
        <v>157</v>
      </c>
      <c r="F86" s="32" t="s">
        <v>68</v>
      </c>
      <c r="G86" s="35">
        <v>1302.247</v>
      </c>
      <c r="H86" s="35">
        <v>1302.908</v>
      </c>
      <c r="I86" s="35">
        <v>339.2</v>
      </c>
    </row>
    <row r="87" spans="1:9" s="9" customFormat="1" ht="52.5" customHeight="1">
      <c r="A87" s="34" t="s">
        <v>193</v>
      </c>
      <c r="B87" s="31">
        <v>984</v>
      </c>
      <c r="C87" s="40" t="s">
        <v>7</v>
      </c>
      <c r="D87" s="40" t="s">
        <v>54</v>
      </c>
      <c r="E87" s="32" t="s">
        <v>104</v>
      </c>
      <c r="F87" s="32" t="s">
        <v>0</v>
      </c>
      <c r="G87" s="35">
        <f>G88</f>
        <v>170</v>
      </c>
      <c r="H87" s="35">
        <f aca="true" t="shared" si="11" ref="H87:I89">H88</f>
        <v>0</v>
      </c>
      <c r="I87" s="35">
        <f t="shared" si="11"/>
        <v>0</v>
      </c>
    </row>
    <row r="88" spans="1:9" s="9" customFormat="1" ht="18" customHeight="1">
      <c r="A88" s="34" t="s">
        <v>79</v>
      </c>
      <c r="B88" s="31">
        <v>984</v>
      </c>
      <c r="C88" s="40" t="s">
        <v>7</v>
      </c>
      <c r="D88" s="40" t="s">
        <v>54</v>
      </c>
      <c r="E88" s="32" t="s">
        <v>105</v>
      </c>
      <c r="F88" s="32" t="s">
        <v>0</v>
      </c>
      <c r="G88" s="35">
        <f>G89+G91</f>
        <v>170</v>
      </c>
      <c r="H88" s="35">
        <f t="shared" si="11"/>
        <v>0</v>
      </c>
      <c r="I88" s="35">
        <f t="shared" si="11"/>
        <v>0</v>
      </c>
    </row>
    <row r="89" spans="1:9" s="9" customFormat="1" ht="36" customHeight="1">
      <c r="A89" s="34" t="s">
        <v>177</v>
      </c>
      <c r="B89" s="31">
        <v>984</v>
      </c>
      <c r="C89" s="40" t="s">
        <v>7</v>
      </c>
      <c r="D89" s="40" t="s">
        <v>54</v>
      </c>
      <c r="E89" s="32" t="s">
        <v>158</v>
      </c>
      <c r="F89" s="32" t="s">
        <v>0</v>
      </c>
      <c r="G89" s="35">
        <f>G90</f>
        <v>70</v>
      </c>
      <c r="H89" s="35">
        <f t="shared" si="11"/>
        <v>0</v>
      </c>
      <c r="I89" s="35">
        <f t="shared" si="11"/>
        <v>0</v>
      </c>
    </row>
    <row r="90" spans="1:9" s="9" customFormat="1" ht="17.25" customHeight="1">
      <c r="A90" s="36" t="s">
        <v>70</v>
      </c>
      <c r="B90" s="31">
        <v>984</v>
      </c>
      <c r="C90" s="40" t="s">
        <v>7</v>
      </c>
      <c r="D90" s="40" t="s">
        <v>54</v>
      </c>
      <c r="E90" s="32" t="s">
        <v>158</v>
      </c>
      <c r="F90" s="40" t="s">
        <v>68</v>
      </c>
      <c r="G90" s="35">
        <v>70</v>
      </c>
      <c r="H90" s="35">
        <v>0</v>
      </c>
      <c r="I90" s="35">
        <v>0</v>
      </c>
    </row>
    <row r="91" spans="1:9" s="8" customFormat="1" ht="31.5">
      <c r="A91" s="50" t="s">
        <v>181</v>
      </c>
      <c r="B91" s="31">
        <v>984</v>
      </c>
      <c r="C91" s="32" t="s">
        <v>7</v>
      </c>
      <c r="D91" s="32" t="s">
        <v>54</v>
      </c>
      <c r="E91" s="32" t="s">
        <v>180</v>
      </c>
      <c r="F91" s="32" t="s">
        <v>68</v>
      </c>
      <c r="G91" s="35">
        <f>G92</f>
        <v>100</v>
      </c>
      <c r="H91" s="35">
        <f>H92</f>
        <v>0</v>
      </c>
      <c r="I91" s="35">
        <f>I92</f>
        <v>0</v>
      </c>
    </row>
    <row r="92" spans="1:9" s="8" customFormat="1" ht="15.75">
      <c r="A92" s="36" t="s">
        <v>70</v>
      </c>
      <c r="B92" s="31">
        <v>984</v>
      </c>
      <c r="C92" s="32" t="s">
        <v>7</v>
      </c>
      <c r="D92" s="32" t="s">
        <v>54</v>
      </c>
      <c r="E92" s="32" t="s">
        <v>180</v>
      </c>
      <c r="F92" s="32" t="s">
        <v>68</v>
      </c>
      <c r="G92" s="35">
        <v>100</v>
      </c>
      <c r="H92" s="35">
        <v>0</v>
      </c>
      <c r="I92" s="35">
        <v>0</v>
      </c>
    </row>
    <row r="93" spans="1:9" s="9" customFormat="1" ht="18.75" customHeight="1" hidden="1">
      <c r="A93" s="45" t="s">
        <v>46</v>
      </c>
      <c r="B93" s="27">
        <v>984</v>
      </c>
      <c r="C93" s="46" t="s">
        <v>7</v>
      </c>
      <c r="D93" s="46" t="s">
        <v>47</v>
      </c>
      <c r="E93" s="46" t="s">
        <v>1</v>
      </c>
      <c r="F93" s="46" t="s">
        <v>0</v>
      </c>
      <c r="G93" s="29">
        <f>SUM(G96)</f>
        <v>0</v>
      </c>
      <c r="H93" s="29">
        <f>SUM(H96)</f>
        <v>0</v>
      </c>
      <c r="I93" s="29">
        <f>SUM(I96)</f>
        <v>0</v>
      </c>
    </row>
    <row r="94" spans="1:9" s="9" customFormat="1" ht="67.5" customHeight="1" hidden="1">
      <c r="A94" s="37" t="s">
        <v>82</v>
      </c>
      <c r="B94" s="31">
        <v>984</v>
      </c>
      <c r="C94" s="40" t="s">
        <v>7</v>
      </c>
      <c r="D94" s="40" t="s">
        <v>47</v>
      </c>
      <c r="E94" s="40" t="s">
        <v>26</v>
      </c>
      <c r="F94" s="40" t="s">
        <v>0</v>
      </c>
      <c r="G94" s="35">
        <f aca="true" t="shared" si="12" ref="G94:I96">SUM(G95)</f>
        <v>0</v>
      </c>
      <c r="H94" s="35">
        <f t="shared" si="12"/>
        <v>0</v>
      </c>
      <c r="I94" s="35">
        <f t="shared" si="12"/>
        <v>0</v>
      </c>
    </row>
    <row r="95" spans="1:9" s="9" customFormat="1" ht="18.75" customHeight="1" hidden="1">
      <c r="A95" s="37" t="s">
        <v>79</v>
      </c>
      <c r="B95" s="31">
        <v>984</v>
      </c>
      <c r="C95" s="40" t="s">
        <v>7</v>
      </c>
      <c r="D95" s="40" t="s">
        <v>47</v>
      </c>
      <c r="E95" s="40" t="s">
        <v>83</v>
      </c>
      <c r="F95" s="40" t="s">
        <v>0</v>
      </c>
      <c r="G95" s="35">
        <f t="shared" si="12"/>
        <v>0</v>
      </c>
      <c r="H95" s="35">
        <f t="shared" si="12"/>
        <v>0</v>
      </c>
      <c r="I95" s="35">
        <f t="shared" si="12"/>
        <v>0</v>
      </c>
    </row>
    <row r="96" spans="1:9" s="8" customFormat="1" ht="31.5" hidden="1">
      <c r="A96" s="38" t="s">
        <v>106</v>
      </c>
      <c r="B96" s="31">
        <v>984</v>
      </c>
      <c r="C96" s="40" t="s">
        <v>7</v>
      </c>
      <c r="D96" s="40" t="s">
        <v>47</v>
      </c>
      <c r="E96" s="40" t="s">
        <v>156</v>
      </c>
      <c r="F96" s="40" t="s">
        <v>0</v>
      </c>
      <c r="G96" s="35">
        <f t="shared" si="12"/>
        <v>0</v>
      </c>
      <c r="H96" s="35">
        <f t="shared" si="12"/>
        <v>0</v>
      </c>
      <c r="I96" s="35">
        <f t="shared" si="12"/>
        <v>0</v>
      </c>
    </row>
    <row r="97" spans="1:9" s="8" customFormat="1" ht="15.75" hidden="1">
      <c r="A97" s="36" t="s">
        <v>70</v>
      </c>
      <c r="B97" s="31">
        <v>984</v>
      </c>
      <c r="C97" s="40" t="s">
        <v>7</v>
      </c>
      <c r="D97" s="40" t="s">
        <v>47</v>
      </c>
      <c r="E97" s="40" t="s">
        <v>156</v>
      </c>
      <c r="F97" s="40" t="s">
        <v>68</v>
      </c>
      <c r="G97" s="35">
        <v>0</v>
      </c>
      <c r="H97" s="35">
        <v>0</v>
      </c>
      <c r="I97" s="35">
        <v>0</v>
      </c>
    </row>
    <row r="98" spans="1:9" s="9" customFormat="1" ht="15.75">
      <c r="A98" s="26" t="s">
        <v>13</v>
      </c>
      <c r="B98" s="27">
        <v>984</v>
      </c>
      <c r="C98" s="28" t="s">
        <v>3</v>
      </c>
      <c r="D98" s="28" t="s">
        <v>4</v>
      </c>
      <c r="E98" s="28" t="s">
        <v>1</v>
      </c>
      <c r="F98" s="28" t="s">
        <v>0</v>
      </c>
      <c r="G98" s="29">
        <f>SUM(G99+G112+G128)</f>
        <v>7220.554</v>
      </c>
      <c r="H98" s="29">
        <f>SUM(H99+H112+H128)</f>
        <v>12943.142</v>
      </c>
      <c r="I98" s="29">
        <f>SUM(I99+I112+I128)</f>
        <v>2299.6400000000003</v>
      </c>
    </row>
    <row r="99" spans="1:9" s="9" customFormat="1" ht="15.75">
      <c r="A99" s="26" t="s">
        <v>14</v>
      </c>
      <c r="B99" s="27">
        <v>984</v>
      </c>
      <c r="C99" s="28" t="s">
        <v>3</v>
      </c>
      <c r="D99" s="28" t="s">
        <v>5</v>
      </c>
      <c r="E99" s="28" t="s">
        <v>1</v>
      </c>
      <c r="F99" s="28" t="s">
        <v>0</v>
      </c>
      <c r="G99" s="29">
        <f>SUM(G100)</f>
        <v>5350.404</v>
      </c>
      <c r="H99" s="29">
        <f>SUM(H100)</f>
        <v>11075.142</v>
      </c>
      <c r="I99" s="29">
        <f>SUM(I100)</f>
        <v>425.49</v>
      </c>
    </row>
    <row r="100" spans="1:9" s="8" customFormat="1" ht="47.25">
      <c r="A100" s="34" t="s">
        <v>194</v>
      </c>
      <c r="B100" s="31">
        <v>984</v>
      </c>
      <c r="C100" s="32" t="s">
        <v>3</v>
      </c>
      <c r="D100" s="32" t="s">
        <v>5</v>
      </c>
      <c r="E100" s="32" t="s">
        <v>108</v>
      </c>
      <c r="F100" s="32" t="s">
        <v>0</v>
      </c>
      <c r="G100" s="35">
        <f>SUM(G101+G106+G109)</f>
        <v>5350.404</v>
      </c>
      <c r="H100" s="35">
        <f>SUM(H101+H106+H109)</f>
        <v>11075.142</v>
      </c>
      <c r="I100" s="35">
        <f>SUM(I101+I106+I109)</f>
        <v>425.49</v>
      </c>
    </row>
    <row r="101" spans="1:9" s="8" customFormat="1" ht="19.5" customHeight="1">
      <c r="A101" s="34" t="s">
        <v>79</v>
      </c>
      <c r="B101" s="31">
        <v>984</v>
      </c>
      <c r="C101" s="32" t="s">
        <v>3</v>
      </c>
      <c r="D101" s="32" t="s">
        <v>5</v>
      </c>
      <c r="E101" s="32" t="s">
        <v>109</v>
      </c>
      <c r="F101" s="32" t="s">
        <v>0</v>
      </c>
      <c r="G101" s="35">
        <f>SUM(G103+G105)</f>
        <v>1038.035</v>
      </c>
      <c r="H101" s="35">
        <f>SUM(H103+H105)</f>
        <v>492.2</v>
      </c>
      <c r="I101" s="35">
        <f>SUM(I103+I105)</f>
        <v>425.49</v>
      </c>
    </row>
    <row r="102" spans="1:9" s="8" customFormat="1" ht="16.5" customHeight="1">
      <c r="A102" s="34" t="s">
        <v>107</v>
      </c>
      <c r="B102" s="31">
        <v>984</v>
      </c>
      <c r="C102" s="32" t="s">
        <v>3</v>
      </c>
      <c r="D102" s="32" t="s">
        <v>5</v>
      </c>
      <c r="E102" s="32" t="s">
        <v>159</v>
      </c>
      <c r="F102" s="32" t="s">
        <v>0</v>
      </c>
      <c r="G102" s="35">
        <f>SUM(G103)</f>
        <v>872.854</v>
      </c>
      <c r="H102" s="35">
        <f>SUM(H103)</f>
        <v>491.142</v>
      </c>
      <c r="I102" s="35">
        <f>SUM(I103)</f>
        <v>425.49</v>
      </c>
    </row>
    <row r="103" spans="1:9" s="8" customFormat="1" ht="15.75">
      <c r="A103" s="36" t="s">
        <v>70</v>
      </c>
      <c r="B103" s="31">
        <v>984</v>
      </c>
      <c r="C103" s="32" t="s">
        <v>3</v>
      </c>
      <c r="D103" s="32" t="s">
        <v>5</v>
      </c>
      <c r="E103" s="32" t="s">
        <v>159</v>
      </c>
      <c r="F103" s="32" t="s">
        <v>68</v>
      </c>
      <c r="G103" s="35">
        <v>872.854</v>
      </c>
      <c r="H103" s="35">
        <v>491.142</v>
      </c>
      <c r="I103" s="35">
        <v>425.49</v>
      </c>
    </row>
    <row r="104" spans="1:9" s="8" customFormat="1" ht="63">
      <c r="A104" s="34" t="s">
        <v>110</v>
      </c>
      <c r="B104" s="31">
        <v>984</v>
      </c>
      <c r="C104" s="40" t="s">
        <v>3</v>
      </c>
      <c r="D104" s="40" t="s">
        <v>5</v>
      </c>
      <c r="E104" s="40" t="s">
        <v>161</v>
      </c>
      <c r="F104" s="40" t="s">
        <v>0</v>
      </c>
      <c r="G104" s="35">
        <f>SUM(G105)</f>
        <v>165.181</v>
      </c>
      <c r="H104" s="35">
        <f>SUM(H105)</f>
        <v>1.058</v>
      </c>
      <c r="I104" s="35">
        <f>SUM(I105)</f>
        <v>0</v>
      </c>
    </row>
    <row r="105" spans="1:9" s="8" customFormat="1" ht="15.75">
      <c r="A105" s="36" t="s">
        <v>70</v>
      </c>
      <c r="B105" s="31">
        <v>984</v>
      </c>
      <c r="C105" s="40" t="s">
        <v>3</v>
      </c>
      <c r="D105" s="40" t="s">
        <v>5</v>
      </c>
      <c r="E105" s="40" t="s">
        <v>161</v>
      </c>
      <c r="F105" s="40" t="s">
        <v>68</v>
      </c>
      <c r="G105" s="35">
        <v>165.181</v>
      </c>
      <c r="H105" s="35">
        <v>1.058</v>
      </c>
      <c r="I105" s="35">
        <v>0</v>
      </c>
    </row>
    <row r="106" spans="1:9" s="8" customFormat="1" ht="47.25">
      <c r="A106" s="34" t="s">
        <v>111</v>
      </c>
      <c r="B106" s="31">
        <v>984</v>
      </c>
      <c r="C106" s="40" t="s">
        <v>3</v>
      </c>
      <c r="D106" s="40" t="s">
        <v>5</v>
      </c>
      <c r="E106" s="40" t="s">
        <v>113</v>
      </c>
      <c r="F106" s="40" t="s">
        <v>0</v>
      </c>
      <c r="G106" s="35">
        <f aca="true" t="shared" si="13" ref="G106:I107">SUM(G107)</f>
        <v>3253.684</v>
      </c>
      <c r="H106" s="35">
        <f t="shared" si="13"/>
        <v>8386.89</v>
      </c>
      <c r="I106" s="35">
        <f t="shared" si="13"/>
        <v>0</v>
      </c>
    </row>
    <row r="107" spans="1:9" s="8" customFormat="1" ht="31.5">
      <c r="A107" s="38" t="s">
        <v>112</v>
      </c>
      <c r="B107" s="31">
        <v>984</v>
      </c>
      <c r="C107" s="40" t="s">
        <v>3</v>
      </c>
      <c r="D107" s="40" t="s">
        <v>5</v>
      </c>
      <c r="E107" s="40" t="s">
        <v>114</v>
      </c>
      <c r="F107" s="40" t="s">
        <v>0</v>
      </c>
      <c r="G107" s="35">
        <f t="shared" si="13"/>
        <v>3253.684</v>
      </c>
      <c r="H107" s="35">
        <f t="shared" si="13"/>
        <v>8386.89</v>
      </c>
      <c r="I107" s="35">
        <f t="shared" si="13"/>
        <v>0</v>
      </c>
    </row>
    <row r="108" spans="1:9" s="8" customFormat="1" ht="15.75">
      <c r="A108" s="36" t="s">
        <v>70</v>
      </c>
      <c r="B108" s="31">
        <v>984</v>
      </c>
      <c r="C108" s="40" t="s">
        <v>3</v>
      </c>
      <c r="D108" s="40" t="s">
        <v>5</v>
      </c>
      <c r="E108" s="40" t="s">
        <v>114</v>
      </c>
      <c r="F108" s="40" t="s">
        <v>68</v>
      </c>
      <c r="G108" s="35">
        <v>3253.684</v>
      </c>
      <c r="H108" s="35">
        <v>8386.89</v>
      </c>
      <c r="I108" s="35">
        <v>0</v>
      </c>
    </row>
    <row r="109" spans="1:9" s="8" customFormat="1" ht="31.5">
      <c r="A109" s="38" t="s">
        <v>115</v>
      </c>
      <c r="B109" s="31">
        <v>984</v>
      </c>
      <c r="C109" s="40" t="s">
        <v>3</v>
      </c>
      <c r="D109" s="40" t="s">
        <v>5</v>
      </c>
      <c r="E109" s="40" t="s">
        <v>116</v>
      </c>
      <c r="F109" s="40" t="s">
        <v>0</v>
      </c>
      <c r="G109" s="35">
        <f aca="true" t="shared" si="14" ref="G109:I110">SUM(G110)</f>
        <v>1058.685</v>
      </c>
      <c r="H109" s="35">
        <f t="shared" si="14"/>
        <v>2196.052</v>
      </c>
      <c r="I109" s="35">
        <f t="shared" si="14"/>
        <v>0</v>
      </c>
    </row>
    <row r="110" spans="1:9" s="8" customFormat="1" ht="31.5">
      <c r="A110" s="38" t="s">
        <v>112</v>
      </c>
      <c r="B110" s="31">
        <v>984</v>
      </c>
      <c r="C110" s="40" t="s">
        <v>3</v>
      </c>
      <c r="D110" s="40" t="s">
        <v>5</v>
      </c>
      <c r="E110" s="40" t="s">
        <v>117</v>
      </c>
      <c r="F110" s="40" t="s">
        <v>0</v>
      </c>
      <c r="G110" s="35">
        <f t="shared" si="14"/>
        <v>1058.685</v>
      </c>
      <c r="H110" s="35">
        <f t="shared" si="14"/>
        <v>2196.052</v>
      </c>
      <c r="I110" s="35">
        <f t="shared" si="14"/>
        <v>0</v>
      </c>
    </row>
    <row r="111" spans="1:9" s="8" customFormat="1" ht="15.75">
      <c r="A111" s="36" t="s">
        <v>70</v>
      </c>
      <c r="B111" s="31">
        <v>984</v>
      </c>
      <c r="C111" s="40" t="s">
        <v>3</v>
      </c>
      <c r="D111" s="40" t="s">
        <v>5</v>
      </c>
      <c r="E111" s="40" t="s">
        <v>117</v>
      </c>
      <c r="F111" s="40" t="s">
        <v>68</v>
      </c>
      <c r="G111" s="35">
        <v>1058.685</v>
      </c>
      <c r="H111" s="35">
        <v>2196.052</v>
      </c>
      <c r="I111" s="35">
        <v>0</v>
      </c>
    </row>
    <row r="112" spans="1:9" s="9" customFormat="1" ht="15.75">
      <c r="A112" s="47" t="s">
        <v>15</v>
      </c>
      <c r="B112" s="27">
        <v>984</v>
      </c>
      <c r="C112" s="28" t="s">
        <v>3</v>
      </c>
      <c r="D112" s="28" t="s">
        <v>6</v>
      </c>
      <c r="E112" s="28" t="s">
        <v>1</v>
      </c>
      <c r="F112" s="28" t="s">
        <v>0</v>
      </c>
      <c r="G112" s="29">
        <f>SUM(G113+G117+G124)</f>
        <v>359</v>
      </c>
      <c r="H112" s="29">
        <f>SUM(H113+H117+H124)</f>
        <v>249</v>
      </c>
      <c r="I112" s="29">
        <f>SUM(I113+I117+I124)</f>
        <v>249</v>
      </c>
    </row>
    <row r="113" spans="1:9" s="8" customFormat="1" ht="47.25">
      <c r="A113" s="34" t="s">
        <v>195</v>
      </c>
      <c r="B113" s="31">
        <v>984</v>
      </c>
      <c r="C113" s="32" t="s">
        <v>3</v>
      </c>
      <c r="D113" s="32" t="s">
        <v>6</v>
      </c>
      <c r="E113" s="32" t="s">
        <v>35</v>
      </c>
      <c r="F113" s="32" t="s">
        <v>0</v>
      </c>
      <c r="G113" s="35">
        <f>SUM(G114)</f>
        <v>30</v>
      </c>
      <c r="H113" s="35">
        <f aca="true" t="shared" si="15" ref="H113:I115">SUM(H114)</f>
        <v>30</v>
      </c>
      <c r="I113" s="35">
        <f t="shared" si="15"/>
        <v>30</v>
      </c>
    </row>
    <row r="114" spans="1:9" s="8" customFormat="1" ht="15.75">
      <c r="A114" s="34" t="s">
        <v>79</v>
      </c>
      <c r="B114" s="31">
        <v>984</v>
      </c>
      <c r="C114" s="32" t="s">
        <v>3</v>
      </c>
      <c r="D114" s="32" t="s">
        <v>6</v>
      </c>
      <c r="E114" s="32" t="s">
        <v>119</v>
      </c>
      <c r="F114" s="32" t="s">
        <v>0</v>
      </c>
      <c r="G114" s="35">
        <f>SUM(G115)</f>
        <v>30</v>
      </c>
      <c r="H114" s="35">
        <f>SUM(H115)</f>
        <v>30</v>
      </c>
      <c r="I114" s="35">
        <f t="shared" si="15"/>
        <v>30</v>
      </c>
    </row>
    <row r="115" spans="1:9" s="8" customFormat="1" ht="47.25">
      <c r="A115" s="34" t="s">
        <v>118</v>
      </c>
      <c r="B115" s="31">
        <v>984</v>
      </c>
      <c r="C115" s="32" t="s">
        <v>3</v>
      </c>
      <c r="D115" s="32" t="s">
        <v>6</v>
      </c>
      <c r="E115" s="32" t="s">
        <v>162</v>
      </c>
      <c r="F115" s="32" t="s">
        <v>0</v>
      </c>
      <c r="G115" s="35">
        <f>SUM(G116)</f>
        <v>30</v>
      </c>
      <c r="H115" s="35">
        <f>SUM(H116)</f>
        <v>30</v>
      </c>
      <c r="I115" s="35">
        <f t="shared" si="15"/>
        <v>30</v>
      </c>
    </row>
    <row r="116" spans="1:9" s="8" customFormat="1" ht="15.75">
      <c r="A116" s="36" t="s">
        <v>70</v>
      </c>
      <c r="B116" s="39">
        <v>984</v>
      </c>
      <c r="C116" s="40" t="s">
        <v>3</v>
      </c>
      <c r="D116" s="40" t="s">
        <v>6</v>
      </c>
      <c r="E116" s="40" t="s">
        <v>162</v>
      </c>
      <c r="F116" s="40" t="s">
        <v>68</v>
      </c>
      <c r="G116" s="35">
        <v>30</v>
      </c>
      <c r="H116" s="35">
        <v>30</v>
      </c>
      <c r="I116" s="35">
        <v>30</v>
      </c>
    </row>
    <row r="117" spans="1:9" s="8" customFormat="1" ht="47.25">
      <c r="A117" s="34" t="s">
        <v>194</v>
      </c>
      <c r="B117" s="39">
        <v>984</v>
      </c>
      <c r="C117" s="40" t="s">
        <v>3</v>
      </c>
      <c r="D117" s="40" t="s">
        <v>6</v>
      </c>
      <c r="E117" s="40" t="s">
        <v>108</v>
      </c>
      <c r="F117" s="40" t="s">
        <v>0</v>
      </c>
      <c r="G117" s="35">
        <f>SUM(G118)</f>
        <v>219</v>
      </c>
      <c r="H117" s="35">
        <f>SUM(H118)</f>
        <v>219</v>
      </c>
      <c r="I117" s="35">
        <f>SUM(I118)</f>
        <v>219</v>
      </c>
    </row>
    <row r="118" spans="1:9" s="8" customFormat="1" ht="15.75">
      <c r="A118" s="34" t="s">
        <v>79</v>
      </c>
      <c r="B118" s="39">
        <v>984</v>
      </c>
      <c r="C118" s="40" t="s">
        <v>3</v>
      </c>
      <c r="D118" s="40" t="s">
        <v>6</v>
      </c>
      <c r="E118" s="40" t="s">
        <v>109</v>
      </c>
      <c r="F118" s="40" t="s">
        <v>0</v>
      </c>
      <c r="G118" s="35">
        <f>SUM(G119+G122)</f>
        <v>219</v>
      </c>
      <c r="H118" s="35">
        <f>SUM(H119+H122)</f>
        <v>219</v>
      </c>
      <c r="I118" s="35">
        <f>SUM(I119+I122)</f>
        <v>219</v>
      </c>
    </row>
    <row r="119" spans="1:9" s="8" customFormat="1" ht="15.75">
      <c r="A119" s="37" t="s">
        <v>120</v>
      </c>
      <c r="B119" s="39">
        <v>984</v>
      </c>
      <c r="C119" s="40" t="s">
        <v>3</v>
      </c>
      <c r="D119" s="40" t="s">
        <v>6</v>
      </c>
      <c r="E119" s="40" t="s">
        <v>160</v>
      </c>
      <c r="F119" s="40" t="s">
        <v>0</v>
      </c>
      <c r="G119" s="35">
        <f>SUM(G120+G121)</f>
        <v>219</v>
      </c>
      <c r="H119" s="35">
        <f>SUM(H120+H121)</f>
        <v>219</v>
      </c>
      <c r="I119" s="35">
        <f>SUM(I120+I121)</f>
        <v>219</v>
      </c>
    </row>
    <row r="120" spans="1:9" s="8" customFormat="1" ht="15.75">
      <c r="A120" s="36" t="s">
        <v>70</v>
      </c>
      <c r="B120" s="31">
        <v>984</v>
      </c>
      <c r="C120" s="32" t="s">
        <v>3</v>
      </c>
      <c r="D120" s="32" t="s">
        <v>6</v>
      </c>
      <c r="E120" s="32" t="s">
        <v>160</v>
      </c>
      <c r="F120" s="32" t="s">
        <v>68</v>
      </c>
      <c r="G120" s="35">
        <v>168.5</v>
      </c>
      <c r="H120" s="35">
        <v>168.5</v>
      </c>
      <c r="I120" s="35">
        <v>168.5</v>
      </c>
    </row>
    <row r="121" spans="1:9" s="8" customFormat="1" ht="16.5" customHeight="1">
      <c r="A121" s="36" t="s">
        <v>71</v>
      </c>
      <c r="B121" s="31">
        <v>984</v>
      </c>
      <c r="C121" s="32" t="s">
        <v>3</v>
      </c>
      <c r="D121" s="32" t="s">
        <v>6</v>
      </c>
      <c r="E121" s="32" t="s">
        <v>160</v>
      </c>
      <c r="F121" s="41" t="s">
        <v>69</v>
      </c>
      <c r="G121" s="35">
        <v>50.5</v>
      </c>
      <c r="H121" s="35">
        <v>50.5</v>
      </c>
      <c r="I121" s="35">
        <v>50.5</v>
      </c>
    </row>
    <row r="122" spans="1:9" s="8" customFormat="1" ht="16.5" customHeight="1" hidden="1">
      <c r="A122" s="34" t="s">
        <v>121</v>
      </c>
      <c r="B122" s="31">
        <v>984</v>
      </c>
      <c r="C122" s="32" t="s">
        <v>3</v>
      </c>
      <c r="D122" s="32" t="s">
        <v>6</v>
      </c>
      <c r="E122" s="32" t="s">
        <v>163</v>
      </c>
      <c r="F122" s="32" t="s">
        <v>0</v>
      </c>
      <c r="G122" s="35">
        <f>G123</f>
        <v>0</v>
      </c>
      <c r="H122" s="35">
        <f>H123</f>
        <v>0</v>
      </c>
      <c r="I122" s="35">
        <f>I123</f>
        <v>0</v>
      </c>
    </row>
    <row r="123" spans="1:9" s="8" customFormat="1" ht="15.75" hidden="1">
      <c r="A123" s="36" t="s">
        <v>70</v>
      </c>
      <c r="B123" s="31">
        <v>984</v>
      </c>
      <c r="C123" s="32" t="s">
        <v>3</v>
      </c>
      <c r="D123" s="32" t="s">
        <v>6</v>
      </c>
      <c r="E123" s="32" t="s">
        <v>163</v>
      </c>
      <c r="F123" s="32" t="s">
        <v>68</v>
      </c>
      <c r="G123" s="35">
        <v>0</v>
      </c>
      <c r="H123" s="35">
        <v>0</v>
      </c>
      <c r="I123" s="35">
        <v>0</v>
      </c>
    </row>
    <row r="124" spans="1:9" s="8" customFormat="1" ht="47.25">
      <c r="A124" s="34" t="s">
        <v>200</v>
      </c>
      <c r="B124" s="31">
        <v>984</v>
      </c>
      <c r="C124" s="32" t="s">
        <v>3</v>
      </c>
      <c r="D124" s="32" t="s">
        <v>6</v>
      </c>
      <c r="E124" s="32" t="s">
        <v>104</v>
      </c>
      <c r="F124" s="48" t="s">
        <v>0</v>
      </c>
      <c r="G124" s="35">
        <f aca="true" t="shared" si="16" ref="G124:I125">SUM(G125)</f>
        <v>110</v>
      </c>
      <c r="H124" s="35">
        <f t="shared" si="16"/>
        <v>0</v>
      </c>
      <c r="I124" s="35">
        <f t="shared" si="16"/>
        <v>0</v>
      </c>
    </row>
    <row r="125" spans="1:9" s="8" customFormat="1" ht="15.75">
      <c r="A125" s="34" t="s">
        <v>79</v>
      </c>
      <c r="B125" s="31">
        <v>984</v>
      </c>
      <c r="C125" s="32" t="s">
        <v>3</v>
      </c>
      <c r="D125" s="32" t="s">
        <v>6</v>
      </c>
      <c r="E125" s="32" t="s">
        <v>105</v>
      </c>
      <c r="F125" s="48" t="s">
        <v>0</v>
      </c>
      <c r="G125" s="35">
        <f t="shared" si="16"/>
        <v>110</v>
      </c>
      <c r="H125" s="35">
        <f t="shared" si="16"/>
        <v>0</v>
      </c>
      <c r="I125" s="35">
        <f t="shared" si="16"/>
        <v>0</v>
      </c>
    </row>
    <row r="126" spans="1:9" s="8" customFormat="1" ht="30" customHeight="1">
      <c r="A126" s="49" t="s">
        <v>178</v>
      </c>
      <c r="B126" s="31">
        <v>984</v>
      </c>
      <c r="C126" s="32" t="s">
        <v>3</v>
      </c>
      <c r="D126" s="32" t="s">
        <v>6</v>
      </c>
      <c r="E126" s="32" t="s">
        <v>179</v>
      </c>
      <c r="F126" s="32" t="s">
        <v>0</v>
      </c>
      <c r="G126" s="35">
        <f>G127</f>
        <v>110</v>
      </c>
      <c r="H126" s="35">
        <v>0</v>
      </c>
      <c r="I126" s="35">
        <v>0</v>
      </c>
    </row>
    <row r="127" spans="1:9" s="8" customFormat="1" ht="15.75">
      <c r="A127" s="36" t="s">
        <v>70</v>
      </c>
      <c r="B127" s="31">
        <v>984</v>
      </c>
      <c r="C127" s="32" t="s">
        <v>3</v>
      </c>
      <c r="D127" s="32" t="s">
        <v>6</v>
      </c>
      <c r="E127" s="32" t="s">
        <v>179</v>
      </c>
      <c r="F127" s="32" t="s">
        <v>68</v>
      </c>
      <c r="G127" s="35">
        <v>110</v>
      </c>
      <c r="H127" s="35">
        <v>0</v>
      </c>
      <c r="I127" s="35">
        <v>0</v>
      </c>
    </row>
    <row r="128" spans="1:9" s="9" customFormat="1" ht="15.75">
      <c r="A128" s="26" t="s">
        <v>19</v>
      </c>
      <c r="B128" s="27">
        <v>984</v>
      </c>
      <c r="C128" s="28" t="s">
        <v>3</v>
      </c>
      <c r="D128" s="28" t="s">
        <v>20</v>
      </c>
      <c r="E128" s="28" t="s">
        <v>1</v>
      </c>
      <c r="F128" s="28" t="s">
        <v>0</v>
      </c>
      <c r="G128" s="29">
        <f>SUM(G129+G133+G137+G147)</f>
        <v>1511.15</v>
      </c>
      <c r="H128" s="29">
        <f>SUM(H129+H133+H137+H147)</f>
        <v>1619</v>
      </c>
      <c r="I128" s="29">
        <f>SUM(I129+I133+I137+I147)</f>
        <v>1625.15</v>
      </c>
    </row>
    <row r="129" spans="1:9" s="8" customFormat="1" ht="47.25">
      <c r="A129" s="37" t="s">
        <v>196</v>
      </c>
      <c r="B129" s="31">
        <v>984</v>
      </c>
      <c r="C129" s="32" t="s">
        <v>3</v>
      </c>
      <c r="D129" s="32" t="s">
        <v>20</v>
      </c>
      <c r="E129" s="32" t="s">
        <v>72</v>
      </c>
      <c r="F129" s="32" t="s">
        <v>0</v>
      </c>
      <c r="G129" s="35">
        <f aca="true" t="shared" si="17" ref="G129:I131">SUM(G130)</f>
        <v>100.63</v>
      </c>
      <c r="H129" s="35">
        <f t="shared" si="17"/>
        <v>80</v>
      </c>
      <c r="I129" s="35">
        <f t="shared" si="17"/>
        <v>80</v>
      </c>
    </row>
    <row r="130" spans="1:9" s="8" customFormat="1" ht="15.75">
      <c r="A130" s="34" t="s">
        <v>79</v>
      </c>
      <c r="B130" s="31">
        <v>984</v>
      </c>
      <c r="C130" s="32" t="s">
        <v>3</v>
      </c>
      <c r="D130" s="32" t="s">
        <v>20</v>
      </c>
      <c r="E130" s="32" t="s">
        <v>96</v>
      </c>
      <c r="F130" s="32" t="s">
        <v>0</v>
      </c>
      <c r="G130" s="35">
        <f t="shared" si="17"/>
        <v>100.63</v>
      </c>
      <c r="H130" s="35">
        <f t="shared" si="17"/>
        <v>80</v>
      </c>
      <c r="I130" s="35">
        <f t="shared" si="17"/>
        <v>80</v>
      </c>
    </row>
    <row r="131" spans="1:9" s="8" customFormat="1" ht="31.5">
      <c r="A131" s="34" t="s">
        <v>122</v>
      </c>
      <c r="B131" s="31">
        <v>984</v>
      </c>
      <c r="C131" s="32" t="s">
        <v>3</v>
      </c>
      <c r="D131" s="32" t="s">
        <v>20</v>
      </c>
      <c r="E131" s="32" t="s">
        <v>164</v>
      </c>
      <c r="F131" s="32" t="s">
        <v>0</v>
      </c>
      <c r="G131" s="35">
        <f t="shared" si="17"/>
        <v>100.63</v>
      </c>
      <c r="H131" s="35">
        <f t="shared" si="17"/>
        <v>80</v>
      </c>
      <c r="I131" s="35">
        <f t="shared" si="17"/>
        <v>80</v>
      </c>
    </row>
    <row r="132" spans="1:9" s="8" customFormat="1" ht="17.25" customHeight="1">
      <c r="A132" s="36" t="s">
        <v>70</v>
      </c>
      <c r="B132" s="31">
        <v>984</v>
      </c>
      <c r="C132" s="32" t="s">
        <v>3</v>
      </c>
      <c r="D132" s="32" t="s">
        <v>20</v>
      </c>
      <c r="E132" s="32" t="s">
        <v>164</v>
      </c>
      <c r="F132" s="32" t="s">
        <v>68</v>
      </c>
      <c r="G132" s="35">
        <v>100.63</v>
      </c>
      <c r="H132" s="35">
        <v>80</v>
      </c>
      <c r="I132" s="35">
        <v>80</v>
      </c>
    </row>
    <row r="133" spans="1:9" s="8" customFormat="1" ht="47.25">
      <c r="A133" s="37" t="s">
        <v>197</v>
      </c>
      <c r="B133" s="31">
        <v>984</v>
      </c>
      <c r="C133" s="32" t="s">
        <v>3</v>
      </c>
      <c r="D133" s="32" t="s">
        <v>20</v>
      </c>
      <c r="E133" s="32" t="s">
        <v>124</v>
      </c>
      <c r="F133" s="32" t="s">
        <v>0</v>
      </c>
      <c r="G133" s="35">
        <f>SUM(G134)</f>
        <v>45</v>
      </c>
      <c r="H133" s="35">
        <f aca="true" t="shared" si="18" ref="H133:I135">SUM(H134)</f>
        <v>45</v>
      </c>
      <c r="I133" s="35">
        <f t="shared" si="18"/>
        <v>45</v>
      </c>
    </row>
    <row r="134" spans="1:9" s="8" customFormat="1" ht="15.75">
      <c r="A134" s="37" t="s">
        <v>79</v>
      </c>
      <c r="B134" s="31">
        <v>984</v>
      </c>
      <c r="C134" s="32" t="s">
        <v>3</v>
      </c>
      <c r="D134" s="32" t="s">
        <v>20</v>
      </c>
      <c r="E134" s="32" t="s">
        <v>125</v>
      </c>
      <c r="F134" s="32" t="s">
        <v>0</v>
      </c>
      <c r="G134" s="35">
        <f>SUM(G135)</f>
        <v>45</v>
      </c>
      <c r="H134" s="35">
        <f t="shared" si="18"/>
        <v>45</v>
      </c>
      <c r="I134" s="35">
        <f t="shared" si="18"/>
        <v>45</v>
      </c>
    </row>
    <row r="135" spans="1:9" s="8" customFormat="1" ht="15.75">
      <c r="A135" s="37" t="s">
        <v>123</v>
      </c>
      <c r="B135" s="31">
        <v>984</v>
      </c>
      <c r="C135" s="32" t="s">
        <v>3</v>
      </c>
      <c r="D135" s="32" t="s">
        <v>20</v>
      </c>
      <c r="E135" s="32" t="s">
        <v>165</v>
      </c>
      <c r="F135" s="32" t="s">
        <v>0</v>
      </c>
      <c r="G135" s="35">
        <f>SUM(G136)</f>
        <v>45</v>
      </c>
      <c r="H135" s="35">
        <f t="shared" si="18"/>
        <v>45</v>
      </c>
      <c r="I135" s="35">
        <f t="shared" si="18"/>
        <v>45</v>
      </c>
    </row>
    <row r="136" spans="1:9" s="8" customFormat="1" ht="15.75">
      <c r="A136" s="36" t="s">
        <v>70</v>
      </c>
      <c r="B136" s="31">
        <v>984</v>
      </c>
      <c r="C136" s="32" t="s">
        <v>3</v>
      </c>
      <c r="D136" s="32" t="s">
        <v>20</v>
      </c>
      <c r="E136" s="32" t="s">
        <v>165</v>
      </c>
      <c r="F136" s="32" t="s">
        <v>68</v>
      </c>
      <c r="G136" s="35">
        <v>45</v>
      </c>
      <c r="H136" s="35">
        <v>45</v>
      </c>
      <c r="I136" s="35">
        <v>45</v>
      </c>
    </row>
    <row r="137" spans="1:9" s="8" customFormat="1" ht="47.25">
      <c r="A137" s="37" t="s">
        <v>198</v>
      </c>
      <c r="B137" s="31">
        <v>984</v>
      </c>
      <c r="C137" s="32" t="s">
        <v>3</v>
      </c>
      <c r="D137" s="32" t="s">
        <v>20</v>
      </c>
      <c r="E137" s="32" t="s">
        <v>126</v>
      </c>
      <c r="F137" s="32" t="s">
        <v>0</v>
      </c>
      <c r="G137" s="35">
        <f>SUM(G138)</f>
        <v>1365.52</v>
      </c>
      <c r="H137" s="35">
        <f>SUM(H138)</f>
        <v>1494</v>
      </c>
      <c r="I137" s="35">
        <f>SUM(I138)</f>
        <v>1500.15</v>
      </c>
    </row>
    <row r="138" spans="1:9" s="8" customFormat="1" ht="15.75">
      <c r="A138" s="37" t="s">
        <v>79</v>
      </c>
      <c r="B138" s="31">
        <v>984</v>
      </c>
      <c r="C138" s="32" t="s">
        <v>3</v>
      </c>
      <c r="D138" s="32" t="s">
        <v>20</v>
      </c>
      <c r="E138" s="32" t="s">
        <v>130</v>
      </c>
      <c r="F138" s="32" t="s">
        <v>0</v>
      </c>
      <c r="G138" s="35">
        <f>SUM(G140+G142+G144+G146)</f>
        <v>1365.52</v>
      </c>
      <c r="H138" s="35">
        <f>SUM(H140+H142+H144+H146)</f>
        <v>1494</v>
      </c>
      <c r="I138" s="35">
        <f>SUM(I140+I142+I144+I146)</f>
        <v>1500.15</v>
      </c>
    </row>
    <row r="139" spans="1:9" s="8" customFormat="1" ht="15.75">
      <c r="A139" s="37" t="s">
        <v>127</v>
      </c>
      <c r="B139" s="31">
        <v>984</v>
      </c>
      <c r="C139" s="32" t="s">
        <v>3</v>
      </c>
      <c r="D139" s="32" t="s">
        <v>20</v>
      </c>
      <c r="E139" s="32" t="s">
        <v>166</v>
      </c>
      <c r="F139" s="32" t="s">
        <v>0</v>
      </c>
      <c r="G139" s="35">
        <f>SUM(G140)</f>
        <v>1076.52</v>
      </c>
      <c r="H139" s="35">
        <f>SUM(H140)</f>
        <v>1187</v>
      </c>
      <c r="I139" s="35">
        <f>SUM(I140)</f>
        <v>1181.91</v>
      </c>
    </row>
    <row r="140" spans="1:9" s="8" customFormat="1" ht="15.75">
      <c r="A140" s="36" t="s">
        <v>70</v>
      </c>
      <c r="B140" s="31">
        <v>984</v>
      </c>
      <c r="C140" s="32" t="s">
        <v>3</v>
      </c>
      <c r="D140" s="32" t="s">
        <v>20</v>
      </c>
      <c r="E140" s="32" t="s">
        <v>166</v>
      </c>
      <c r="F140" s="32" t="s">
        <v>68</v>
      </c>
      <c r="G140" s="35">
        <v>1076.52</v>
      </c>
      <c r="H140" s="35">
        <v>1187</v>
      </c>
      <c r="I140" s="35">
        <v>1181.91</v>
      </c>
    </row>
    <row r="141" spans="1:9" s="8" customFormat="1" ht="31.5">
      <c r="A141" s="37" t="s">
        <v>128</v>
      </c>
      <c r="B141" s="31">
        <v>984</v>
      </c>
      <c r="C141" s="32" t="s">
        <v>3</v>
      </c>
      <c r="D141" s="32" t="s">
        <v>20</v>
      </c>
      <c r="E141" s="32" t="s">
        <v>167</v>
      </c>
      <c r="F141" s="32" t="s">
        <v>0</v>
      </c>
      <c r="G141" s="35">
        <f>SUM(G142)</f>
        <v>127</v>
      </c>
      <c r="H141" s="35">
        <f>SUM(H142)</f>
        <v>127</v>
      </c>
      <c r="I141" s="35">
        <f>SUM(I142)</f>
        <v>125.44</v>
      </c>
    </row>
    <row r="142" spans="1:9" s="8" customFormat="1" ht="15.75">
      <c r="A142" s="36" t="s">
        <v>70</v>
      </c>
      <c r="B142" s="31">
        <v>984</v>
      </c>
      <c r="C142" s="32" t="s">
        <v>3</v>
      </c>
      <c r="D142" s="32" t="s">
        <v>20</v>
      </c>
      <c r="E142" s="32" t="s">
        <v>167</v>
      </c>
      <c r="F142" s="32" t="s">
        <v>68</v>
      </c>
      <c r="G142" s="35">
        <v>127</v>
      </c>
      <c r="H142" s="35">
        <v>127</v>
      </c>
      <c r="I142" s="35">
        <v>125.44</v>
      </c>
    </row>
    <row r="143" spans="1:9" s="8" customFormat="1" ht="15.75">
      <c r="A143" s="37" t="s">
        <v>27</v>
      </c>
      <c r="B143" s="31">
        <v>984</v>
      </c>
      <c r="C143" s="32" t="s">
        <v>3</v>
      </c>
      <c r="D143" s="32" t="s">
        <v>20</v>
      </c>
      <c r="E143" s="32" t="s">
        <v>168</v>
      </c>
      <c r="F143" s="48" t="s">
        <v>0</v>
      </c>
      <c r="G143" s="35">
        <f>SUM(G144)</f>
        <v>44</v>
      </c>
      <c r="H143" s="35">
        <f>SUM(H144)</f>
        <v>44</v>
      </c>
      <c r="I143" s="35">
        <f>SUM(I144)</f>
        <v>44</v>
      </c>
    </row>
    <row r="144" spans="1:9" s="8" customFormat="1" ht="15.75">
      <c r="A144" s="36" t="s">
        <v>70</v>
      </c>
      <c r="B144" s="31">
        <v>984</v>
      </c>
      <c r="C144" s="32" t="s">
        <v>3</v>
      </c>
      <c r="D144" s="32" t="s">
        <v>20</v>
      </c>
      <c r="E144" s="32" t="s">
        <v>168</v>
      </c>
      <c r="F144" s="48" t="s">
        <v>68</v>
      </c>
      <c r="G144" s="35">
        <v>44</v>
      </c>
      <c r="H144" s="35">
        <v>44</v>
      </c>
      <c r="I144" s="35">
        <v>44</v>
      </c>
    </row>
    <row r="145" spans="1:9" s="8" customFormat="1" ht="15.75">
      <c r="A145" s="37" t="s">
        <v>129</v>
      </c>
      <c r="B145" s="31">
        <v>984</v>
      </c>
      <c r="C145" s="32" t="s">
        <v>3</v>
      </c>
      <c r="D145" s="32" t="s">
        <v>20</v>
      </c>
      <c r="E145" s="32" t="s">
        <v>169</v>
      </c>
      <c r="F145" s="48" t="s">
        <v>0</v>
      </c>
      <c r="G145" s="35">
        <f>SUM(G146)</f>
        <v>118</v>
      </c>
      <c r="H145" s="35">
        <f>SUM(H146)</f>
        <v>136</v>
      </c>
      <c r="I145" s="35">
        <f>SUM(I146)</f>
        <v>148.8</v>
      </c>
    </row>
    <row r="146" spans="1:9" s="8" customFormat="1" ht="15.75">
      <c r="A146" s="36" t="s">
        <v>70</v>
      </c>
      <c r="B146" s="31">
        <v>984</v>
      </c>
      <c r="C146" s="32" t="s">
        <v>3</v>
      </c>
      <c r="D146" s="32" t="s">
        <v>20</v>
      </c>
      <c r="E146" s="32" t="s">
        <v>169</v>
      </c>
      <c r="F146" s="48" t="s">
        <v>68</v>
      </c>
      <c r="G146" s="35">
        <v>118</v>
      </c>
      <c r="H146" s="35">
        <v>136</v>
      </c>
      <c r="I146" s="35">
        <v>148.8</v>
      </c>
    </row>
    <row r="147" spans="1:9" s="8" customFormat="1" ht="47.25" hidden="1">
      <c r="A147" s="34" t="s">
        <v>103</v>
      </c>
      <c r="B147" s="31">
        <v>984</v>
      </c>
      <c r="C147" s="32" t="s">
        <v>3</v>
      </c>
      <c r="D147" s="32" t="s">
        <v>20</v>
      </c>
      <c r="E147" s="32" t="s">
        <v>104</v>
      </c>
      <c r="F147" s="48" t="s">
        <v>0</v>
      </c>
      <c r="G147" s="35">
        <f>SUM(G148)</f>
        <v>0</v>
      </c>
      <c r="H147" s="35">
        <f aca="true" t="shared" si="19" ref="H147:I149">SUM(H148)</f>
        <v>0</v>
      </c>
      <c r="I147" s="35">
        <f t="shared" si="19"/>
        <v>0</v>
      </c>
    </row>
    <row r="148" spans="1:9" s="8" customFormat="1" ht="15.75" hidden="1">
      <c r="A148" s="34" t="s">
        <v>79</v>
      </c>
      <c r="B148" s="31">
        <v>984</v>
      </c>
      <c r="C148" s="32" t="s">
        <v>3</v>
      </c>
      <c r="D148" s="32" t="s">
        <v>20</v>
      </c>
      <c r="E148" s="32" t="s">
        <v>105</v>
      </c>
      <c r="F148" s="48" t="s">
        <v>0</v>
      </c>
      <c r="G148" s="35">
        <f>SUM(G149)</f>
        <v>0</v>
      </c>
      <c r="H148" s="35">
        <f t="shared" si="19"/>
        <v>0</v>
      </c>
      <c r="I148" s="35">
        <f t="shared" si="19"/>
        <v>0</v>
      </c>
    </row>
    <row r="149" spans="1:9" s="8" customFormat="1" ht="31.5" hidden="1">
      <c r="A149" s="37" t="s">
        <v>131</v>
      </c>
      <c r="B149" s="31">
        <v>984</v>
      </c>
      <c r="C149" s="32" t="s">
        <v>3</v>
      </c>
      <c r="D149" s="32" t="s">
        <v>20</v>
      </c>
      <c r="E149" s="32" t="s">
        <v>170</v>
      </c>
      <c r="F149" s="32" t="s">
        <v>0</v>
      </c>
      <c r="G149" s="35">
        <f>SUM(G150)</f>
        <v>0</v>
      </c>
      <c r="H149" s="35">
        <f t="shared" si="19"/>
        <v>0</v>
      </c>
      <c r="I149" s="35">
        <f t="shared" si="19"/>
        <v>0</v>
      </c>
    </row>
    <row r="150" spans="1:9" s="8" customFormat="1" ht="15.75" hidden="1">
      <c r="A150" s="36" t="s">
        <v>70</v>
      </c>
      <c r="B150" s="31">
        <v>984</v>
      </c>
      <c r="C150" s="32" t="s">
        <v>3</v>
      </c>
      <c r="D150" s="32" t="s">
        <v>20</v>
      </c>
      <c r="E150" s="32" t="s">
        <v>170</v>
      </c>
      <c r="F150" s="32" t="s">
        <v>68</v>
      </c>
      <c r="G150" s="35">
        <v>0</v>
      </c>
      <c r="H150" s="35">
        <v>0</v>
      </c>
      <c r="I150" s="35">
        <v>0</v>
      </c>
    </row>
    <row r="151" spans="1:9" s="15" customFormat="1" ht="16.5" customHeight="1">
      <c r="A151" s="26" t="s">
        <v>38</v>
      </c>
      <c r="B151" s="27">
        <v>984</v>
      </c>
      <c r="C151" s="28" t="s">
        <v>30</v>
      </c>
      <c r="D151" s="28" t="s">
        <v>4</v>
      </c>
      <c r="E151" s="28" t="s">
        <v>1</v>
      </c>
      <c r="F151" s="28" t="s">
        <v>0</v>
      </c>
      <c r="G151" s="29">
        <f>SUM(G152+G161)</f>
        <v>14.5</v>
      </c>
      <c r="H151" s="29">
        <f>SUM(H152+H161)</f>
        <v>14.5</v>
      </c>
      <c r="I151" s="29">
        <f>SUM(I152+I161)</f>
        <v>14.5</v>
      </c>
    </row>
    <row r="152" spans="1:9" s="16" customFormat="1" ht="27.75" customHeight="1" hidden="1">
      <c r="A152" s="51" t="s">
        <v>52</v>
      </c>
      <c r="B152" s="27">
        <v>984</v>
      </c>
      <c r="C152" s="52" t="s">
        <v>30</v>
      </c>
      <c r="D152" s="52" t="s">
        <v>3</v>
      </c>
      <c r="E152" s="52" t="s">
        <v>1</v>
      </c>
      <c r="F152" s="52" t="s">
        <v>0</v>
      </c>
      <c r="G152" s="29">
        <f aca="true" t="shared" si="20" ref="G152:I155">SUM(G153)</f>
        <v>0</v>
      </c>
      <c r="H152" s="29">
        <f t="shared" si="20"/>
        <v>0</v>
      </c>
      <c r="I152" s="29">
        <f t="shared" si="20"/>
        <v>0</v>
      </c>
    </row>
    <row r="153" spans="1:9" s="17" customFormat="1" ht="54.75" customHeight="1" hidden="1">
      <c r="A153" s="34" t="s">
        <v>182</v>
      </c>
      <c r="B153" s="31">
        <v>984</v>
      </c>
      <c r="C153" s="48" t="s">
        <v>30</v>
      </c>
      <c r="D153" s="48" t="s">
        <v>3</v>
      </c>
      <c r="E153" s="48" t="s">
        <v>59</v>
      </c>
      <c r="F153" s="48" t="s">
        <v>0</v>
      </c>
      <c r="G153" s="35">
        <f>SUM(G154)</f>
        <v>0</v>
      </c>
      <c r="H153" s="35">
        <f t="shared" si="20"/>
        <v>0</v>
      </c>
      <c r="I153" s="35">
        <f t="shared" si="20"/>
        <v>0</v>
      </c>
    </row>
    <row r="154" spans="1:9" s="17" customFormat="1" ht="47.25" hidden="1">
      <c r="A154" s="37" t="s">
        <v>132</v>
      </c>
      <c r="B154" s="31">
        <v>984</v>
      </c>
      <c r="C154" s="48" t="s">
        <v>30</v>
      </c>
      <c r="D154" s="48" t="s">
        <v>3</v>
      </c>
      <c r="E154" s="48" t="s">
        <v>136</v>
      </c>
      <c r="F154" s="48" t="s">
        <v>0</v>
      </c>
      <c r="G154" s="35">
        <f>SUM(G156+G158+G160)</f>
        <v>0</v>
      </c>
      <c r="H154" s="35">
        <f>SUM(H156+H158+H160)</f>
        <v>0</v>
      </c>
      <c r="I154" s="35">
        <f>SUM(I156+I158+I160)</f>
        <v>0</v>
      </c>
    </row>
    <row r="155" spans="1:9" s="17" customFormat="1" ht="30" customHeight="1" hidden="1">
      <c r="A155" s="37" t="s">
        <v>133</v>
      </c>
      <c r="B155" s="31">
        <v>984</v>
      </c>
      <c r="C155" s="48" t="s">
        <v>30</v>
      </c>
      <c r="D155" s="48" t="s">
        <v>3</v>
      </c>
      <c r="E155" s="48" t="s">
        <v>137</v>
      </c>
      <c r="F155" s="48" t="s">
        <v>0</v>
      </c>
      <c r="G155" s="35">
        <f>SUM(G156)</f>
        <v>0</v>
      </c>
      <c r="H155" s="35">
        <f t="shared" si="20"/>
        <v>0</v>
      </c>
      <c r="I155" s="35">
        <f t="shared" si="20"/>
        <v>0</v>
      </c>
    </row>
    <row r="156" spans="1:9" s="17" customFormat="1" ht="18" customHeight="1" hidden="1">
      <c r="A156" s="36" t="s">
        <v>70</v>
      </c>
      <c r="B156" s="31">
        <v>984</v>
      </c>
      <c r="C156" s="48" t="s">
        <v>30</v>
      </c>
      <c r="D156" s="48" t="s">
        <v>3</v>
      </c>
      <c r="E156" s="48" t="s">
        <v>140</v>
      </c>
      <c r="F156" s="48" t="s">
        <v>68</v>
      </c>
      <c r="G156" s="35"/>
      <c r="H156" s="35">
        <v>0</v>
      </c>
      <c r="I156" s="35">
        <v>0</v>
      </c>
    </row>
    <row r="157" spans="1:9" s="17" customFormat="1" ht="31.5" hidden="1">
      <c r="A157" s="37" t="s">
        <v>134</v>
      </c>
      <c r="B157" s="31">
        <v>984</v>
      </c>
      <c r="C157" s="48" t="s">
        <v>30</v>
      </c>
      <c r="D157" s="48" t="s">
        <v>3</v>
      </c>
      <c r="E157" s="48" t="s">
        <v>138</v>
      </c>
      <c r="F157" s="48" t="s">
        <v>0</v>
      </c>
      <c r="G157" s="35">
        <f>SUM(G158)</f>
        <v>0</v>
      </c>
      <c r="H157" s="35">
        <f>SUM(H158)</f>
        <v>0</v>
      </c>
      <c r="I157" s="35">
        <f>SUM(I158)</f>
        <v>0</v>
      </c>
    </row>
    <row r="158" spans="1:9" s="17" customFormat="1" ht="15.75" hidden="1">
      <c r="A158" s="36" t="s">
        <v>70</v>
      </c>
      <c r="B158" s="31">
        <v>984</v>
      </c>
      <c r="C158" s="48" t="s">
        <v>30</v>
      </c>
      <c r="D158" s="48" t="s">
        <v>3</v>
      </c>
      <c r="E158" s="48" t="s">
        <v>138</v>
      </c>
      <c r="F158" s="48" t="s">
        <v>68</v>
      </c>
      <c r="G158" s="35">
        <v>0</v>
      </c>
      <c r="H158" s="35">
        <v>0</v>
      </c>
      <c r="I158" s="35">
        <v>0</v>
      </c>
    </row>
    <row r="159" spans="1:9" s="17" customFormat="1" ht="47.25" hidden="1">
      <c r="A159" s="37" t="s">
        <v>135</v>
      </c>
      <c r="B159" s="31">
        <v>984</v>
      </c>
      <c r="C159" s="48" t="s">
        <v>30</v>
      </c>
      <c r="D159" s="48" t="s">
        <v>3</v>
      </c>
      <c r="E159" s="48" t="s">
        <v>139</v>
      </c>
      <c r="F159" s="48" t="s">
        <v>0</v>
      </c>
      <c r="G159" s="35">
        <f>SUM(G160)</f>
        <v>0</v>
      </c>
      <c r="H159" s="35">
        <f>SUM(H160)</f>
        <v>0</v>
      </c>
      <c r="I159" s="35">
        <f>SUM(I160)</f>
        <v>0</v>
      </c>
    </row>
    <row r="160" spans="1:9" s="17" customFormat="1" ht="15.75" hidden="1">
      <c r="A160" s="36" t="s">
        <v>70</v>
      </c>
      <c r="B160" s="31">
        <v>984</v>
      </c>
      <c r="C160" s="48" t="s">
        <v>30</v>
      </c>
      <c r="D160" s="48" t="s">
        <v>3</v>
      </c>
      <c r="E160" s="48" t="s">
        <v>139</v>
      </c>
      <c r="F160" s="48" t="s">
        <v>68</v>
      </c>
      <c r="G160" s="35">
        <v>0</v>
      </c>
      <c r="H160" s="35">
        <v>0</v>
      </c>
      <c r="I160" s="35">
        <v>0</v>
      </c>
    </row>
    <row r="161" spans="1:9" s="15" customFormat="1" ht="15.75">
      <c r="A161" s="26" t="s">
        <v>29</v>
      </c>
      <c r="B161" s="27">
        <v>984</v>
      </c>
      <c r="C161" s="28" t="s">
        <v>30</v>
      </c>
      <c r="D161" s="28" t="s">
        <v>30</v>
      </c>
      <c r="E161" s="28" t="s">
        <v>1</v>
      </c>
      <c r="F161" s="28" t="s">
        <v>0</v>
      </c>
      <c r="G161" s="29">
        <f>SUM(G162+G166)</f>
        <v>14.5</v>
      </c>
      <c r="H161" s="29">
        <f>SUM(H162+H166)</f>
        <v>14.5</v>
      </c>
      <c r="I161" s="29">
        <f>SUM(I162+I166)</f>
        <v>14.5</v>
      </c>
    </row>
    <row r="162" spans="1:9" s="17" customFormat="1" ht="47.25">
      <c r="A162" s="34" t="s">
        <v>191</v>
      </c>
      <c r="B162" s="31">
        <v>984</v>
      </c>
      <c r="C162" s="32" t="s">
        <v>30</v>
      </c>
      <c r="D162" s="32" t="s">
        <v>30</v>
      </c>
      <c r="E162" s="32" t="s">
        <v>77</v>
      </c>
      <c r="F162" s="32" t="s">
        <v>0</v>
      </c>
      <c r="G162" s="35">
        <f aca="true" t="shared" si="21" ref="G162:I164">SUM(G163)</f>
        <v>8</v>
      </c>
      <c r="H162" s="35">
        <f t="shared" si="21"/>
        <v>8</v>
      </c>
      <c r="I162" s="35">
        <f t="shared" si="21"/>
        <v>8</v>
      </c>
    </row>
    <row r="163" spans="1:9" s="17" customFormat="1" ht="15.75">
      <c r="A163" s="34" t="s">
        <v>79</v>
      </c>
      <c r="B163" s="31">
        <v>984</v>
      </c>
      <c r="C163" s="32" t="s">
        <v>30</v>
      </c>
      <c r="D163" s="32" t="s">
        <v>30</v>
      </c>
      <c r="E163" s="32" t="s">
        <v>78</v>
      </c>
      <c r="F163" s="32" t="s">
        <v>0</v>
      </c>
      <c r="G163" s="35">
        <f t="shared" si="21"/>
        <v>8</v>
      </c>
      <c r="H163" s="35">
        <f t="shared" si="21"/>
        <v>8</v>
      </c>
      <c r="I163" s="35">
        <f t="shared" si="21"/>
        <v>8</v>
      </c>
    </row>
    <row r="164" spans="1:9" s="17" customFormat="1" ht="31.5">
      <c r="A164" s="34" t="s">
        <v>141</v>
      </c>
      <c r="B164" s="31">
        <v>984</v>
      </c>
      <c r="C164" s="32" t="s">
        <v>30</v>
      </c>
      <c r="D164" s="32" t="s">
        <v>30</v>
      </c>
      <c r="E164" s="32" t="s">
        <v>142</v>
      </c>
      <c r="F164" s="32" t="s">
        <v>0</v>
      </c>
      <c r="G164" s="35">
        <f t="shared" si="21"/>
        <v>8</v>
      </c>
      <c r="H164" s="35">
        <f t="shared" si="21"/>
        <v>8</v>
      </c>
      <c r="I164" s="35">
        <f t="shared" si="21"/>
        <v>8</v>
      </c>
    </row>
    <row r="165" spans="1:9" s="17" customFormat="1" ht="15.75">
      <c r="A165" s="36" t="s">
        <v>70</v>
      </c>
      <c r="B165" s="31">
        <v>984</v>
      </c>
      <c r="C165" s="32" t="s">
        <v>30</v>
      </c>
      <c r="D165" s="32" t="s">
        <v>30</v>
      </c>
      <c r="E165" s="32" t="s">
        <v>142</v>
      </c>
      <c r="F165" s="32" t="s">
        <v>68</v>
      </c>
      <c r="G165" s="35">
        <v>8</v>
      </c>
      <c r="H165" s="35">
        <v>8</v>
      </c>
      <c r="I165" s="35">
        <v>8</v>
      </c>
    </row>
    <row r="166" spans="1:9" s="17" customFormat="1" ht="47.25">
      <c r="A166" s="34" t="s">
        <v>199</v>
      </c>
      <c r="B166" s="31">
        <v>984</v>
      </c>
      <c r="C166" s="32" t="s">
        <v>30</v>
      </c>
      <c r="D166" s="32" t="s">
        <v>30</v>
      </c>
      <c r="E166" s="32" t="s">
        <v>35</v>
      </c>
      <c r="F166" s="32" t="s">
        <v>0</v>
      </c>
      <c r="G166" s="35">
        <f aca="true" t="shared" si="22" ref="G166:I168">SUM(G167)</f>
        <v>6.5</v>
      </c>
      <c r="H166" s="35">
        <f t="shared" si="22"/>
        <v>6.5</v>
      </c>
      <c r="I166" s="35">
        <f t="shared" si="22"/>
        <v>6.5</v>
      </c>
    </row>
    <row r="167" spans="1:9" s="17" customFormat="1" ht="15.75">
      <c r="A167" s="34" t="s">
        <v>79</v>
      </c>
      <c r="B167" s="31">
        <v>984</v>
      </c>
      <c r="C167" s="32" t="s">
        <v>30</v>
      </c>
      <c r="D167" s="32" t="s">
        <v>30</v>
      </c>
      <c r="E167" s="32" t="s">
        <v>119</v>
      </c>
      <c r="F167" s="32" t="s">
        <v>0</v>
      </c>
      <c r="G167" s="35">
        <f t="shared" si="22"/>
        <v>6.5</v>
      </c>
      <c r="H167" s="35">
        <f t="shared" si="22"/>
        <v>6.5</v>
      </c>
      <c r="I167" s="35">
        <f t="shared" si="22"/>
        <v>6.5</v>
      </c>
    </row>
    <row r="168" spans="1:9" s="17" customFormat="1" ht="31.5">
      <c r="A168" s="34" t="s">
        <v>143</v>
      </c>
      <c r="B168" s="31">
        <v>984</v>
      </c>
      <c r="C168" s="32" t="s">
        <v>30</v>
      </c>
      <c r="D168" s="32" t="s">
        <v>30</v>
      </c>
      <c r="E168" s="32" t="s">
        <v>171</v>
      </c>
      <c r="F168" s="32" t="s">
        <v>0</v>
      </c>
      <c r="G168" s="35">
        <f t="shared" si="22"/>
        <v>6.5</v>
      </c>
      <c r="H168" s="35">
        <f t="shared" si="22"/>
        <v>6.5</v>
      </c>
      <c r="I168" s="35">
        <f t="shared" si="22"/>
        <v>6.5</v>
      </c>
    </row>
    <row r="169" spans="1:9" s="17" customFormat="1" ht="15.75">
      <c r="A169" s="36" t="s">
        <v>70</v>
      </c>
      <c r="B169" s="31">
        <v>984</v>
      </c>
      <c r="C169" s="32" t="s">
        <v>30</v>
      </c>
      <c r="D169" s="32" t="s">
        <v>30</v>
      </c>
      <c r="E169" s="32" t="s">
        <v>171</v>
      </c>
      <c r="F169" s="32" t="s">
        <v>68</v>
      </c>
      <c r="G169" s="35">
        <v>6.5</v>
      </c>
      <c r="H169" s="35">
        <v>6.5</v>
      </c>
      <c r="I169" s="35">
        <v>6.5</v>
      </c>
    </row>
    <row r="170" spans="1:9" s="15" customFormat="1" ht="15.75">
      <c r="A170" s="26" t="s">
        <v>39</v>
      </c>
      <c r="B170" s="27">
        <v>984</v>
      </c>
      <c r="C170" s="28" t="s">
        <v>31</v>
      </c>
      <c r="D170" s="28" t="s">
        <v>4</v>
      </c>
      <c r="E170" s="28" t="s">
        <v>1</v>
      </c>
      <c r="F170" s="28" t="s">
        <v>0</v>
      </c>
      <c r="G170" s="29">
        <f aca="true" t="shared" si="23" ref="G170:I174">SUM(G171)</f>
        <v>85</v>
      </c>
      <c r="H170" s="29">
        <f t="shared" si="23"/>
        <v>85</v>
      </c>
      <c r="I170" s="29">
        <f t="shared" si="23"/>
        <v>85</v>
      </c>
    </row>
    <row r="171" spans="1:9" s="15" customFormat="1" ht="15.75">
      <c r="A171" s="26" t="s">
        <v>40</v>
      </c>
      <c r="B171" s="27">
        <v>984</v>
      </c>
      <c r="C171" s="28" t="s">
        <v>31</v>
      </c>
      <c r="D171" s="28" t="s">
        <v>5</v>
      </c>
      <c r="E171" s="28" t="s">
        <v>1</v>
      </c>
      <c r="F171" s="28" t="s">
        <v>0</v>
      </c>
      <c r="G171" s="29">
        <f t="shared" si="23"/>
        <v>85</v>
      </c>
      <c r="H171" s="29">
        <f t="shared" si="23"/>
        <v>85</v>
      </c>
      <c r="I171" s="29">
        <f t="shared" si="23"/>
        <v>85</v>
      </c>
    </row>
    <row r="172" spans="1:9" s="17" customFormat="1" ht="47.25">
      <c r="A172" s="37" t="s">
        <v>189</v>
      </c>
      <c r="B172" s="31">
        <v>984</v>
      </c>
      <c r="C172" s="32" t="s">
        <v>31</v>
      </c>
      <c r="D172" s="32" t="s">
        <v>5</v>
      </c>
      <c r="E172" s="32" t="s">
        <v>26</v>
      </c>
      <c r="F172" s="32" t="s">
        <v>0</v>
      </c>
      <c r="G172" s="35">
        <f t="shared" si="23"/>
        <v>85</v>
      </c>
      <c r="H172" s="35">
        <f t="shared" si="23"/>
        <v>85</v>
      </c>
      <c r="I172" s="35">
        <f t="shared" si="23"/>
        <v>85</v>
      </c>
    </row>
    <row r="173" spans="1:9" s="17" customFormat="1" ht="15.75">
      <c r="A173" s="37" t="s">
        <v>79</v>
      </c>
      <c r="B173" s="31">
        <v>984</v>
      </c>
      <c r="C173" s="32" t="s">
        <v>31</v>
      </c>
      <c r="D173" s="32" t="s">
        <v>5</v>
      </c>
      <c r="E173" s="32" t="s">
        <v>83</v>
      </c>
      <c r="F173" s="32" t="s">
        <v>0</v>
      </c>
      <c r="G173" s="35">
        <f t="shared" si="23"/>
        <v>85</v>
      </c>
      <c r="H173" s="35">
        <f t="shared" si="23"/>
        <v>85</v>
      </c>
      <c r="I173" s="35">
        <f t="shared" si="23"/>
        <v>85</v>
      </c>
    </row>
    <row r="174" spans="1:9" s="17" customFormat="1" ht="31.5">
      <c r="A174" s="38" t="s">
        <v>144</v>
      </c>
      <c r="B174" s="31">
        <v>984</v>
      </c>
      <c r="C174" s="32" t="s">
        <v>31</v>
      </c>
      <c r="D174" s="32" t="s">
        <v>5</v>
      </c>
      <c r="E174" s="32" t="s">
        <v>172</v>
      </c>
      <c r="F174" s="32" t="s">
        <v>0</v>
      </c>
      <c r="G174" s="35">
        <f t="shared" si="23"/>
        <v>85</v>
      </c>
      <c r="H174" s="35">
        <f t="shared" si="23"/>
        <v>85</v>
      </c>
      <c r="I174" s="35">
        <f t="shared" si="23"/>
        <v>85</v>
      </c>
    </row>
    <row r="175" spans="1:9" s="17" customFormat="1" ht="15.75">
      <c r="A175" s="36" t="s">
        <v>70</v>
      </c>
      <c r="B175" s="31">
        <v>984</v>
      </c>
      <c r="C175" s="32" t="s">
        <v>31</v>
      </c>
      <c r="D175" s="32" t="s">
        <v>5</v>
      </c>
      <c r="E175" s="32" t="s">
        <v>172</v>
      </c>
      <c r="F175" s="32" t="s">
        <v>68</v>
      </c>
      <c r="G175" s="35">
        <v>85</v>
      </c>
      <c r="H175" s="35">
        <v>85</v>
      </c>
      <c r="I175" s="35">
        <v>85</v>
      </c>
    </row>
    <row r="176" spans="1:9" s="15" customFormat="1" ht="15.75">
      <c r="A176" s="26" t="s">
        <v>32</v>
      </c>
      <c r="B176" s="27">
        <v>984</v>
      </c>
      <c r="C176" s="53" t="s">
        <v>24</v>
      </c>
      <c r="D176" s="53" t="s">
        <v>4</v>
      </c>
      <c r="E176" s="53" t="s">
        <v>1</v>
      </c>
      <c r="F176" s="53" t="s">
        <v>0</v>
      </c>
      <c r="G176" s="54">
        <f>G177</f>
        <v>50.64</v>
      </c>
      <c r="H176" s="54">
        <f>H177</f>
        <v>50.64</v>
      </c>
      <c r="I176" s="54">
        <f>I177</f>
        <v>50.64</v>
      </c>
    </row>
    <row r="177" spans="1:9" s="15" customFormat="1" ht="15.75">
      <c r="A177" s="26" t="s">
        <v>33</v>
      </c>
      <c r="B177" s="27">
        <v>984</v>
      </c>
      <c r="C177" s="53" t="s">
        <v>24</v>
      </c>
      <c r="D177" s="53" t="s">
        <v>5</v>
      </c>
      <c r="E177" s="53" t="s">
        <v>1</v>
      </c>
      <c r="F177" s="53" t="s">
        <v>0</v>
      </c>
      <c r="G177" s="54">
        <f>G178</f>
        <v>50.64</v>
      </c>
      <c r="H177" s="54">
        <f>H180</f>
        <v>50.64</v>
      </c>
      <c r="I177" s="54">
        <f>I180</f>
        <v>50.64</v>
      </c>
    </row>
    <row r="178" spans="1:9" s="15" customFormat="1" ht="52.5" customHeight="1">
      <c r="A178" s="34" t="s">
        <v>187</v>
      </c>
      <c r="B178" s="31">
        <v>984</v>
      </c>
      <c r="C178" s="41" t="s">
        <v>24</v>
      </c>
      <c r="D178" s="41" t="s">
        <v>5</v>
      </c>
      <c r="E178" s="41" t="s">
        <v>59</v>
      </c>
      <c r="F178" s="41" t="s">
        <v>0</v>
      </c>
      <c r="G178" s="55">
        <f aca="true" t="shared" si="24" ref="G178:I180">G179</f>
        <v>50.64</v>
      </c>
      <c r="H178" s="55">
        <f t="shared" si="24"/>
        <v>50.64</v>
      </c>
      <c r="I178" s="55">
        <f t="shared" si="24"/>
        <v>50.64</v>
      </c>
    </row>
    <row r="179" spans="1:9" s="15" customFormat="1" ht="15.75">
      <c r="A179" s="37" t="s">
        <v>145</v>
      </c>
      <c r="B179" s="31">
        <v>984</v>
      </c>
      <c r="C179" s="41" t="s">
        <v>24</v>
      </c>
      <c r="D179" s="41" t="s">
        <v>5</v>
      </c>
      <c r="E179" s="41" t="s">
        <v>147</v>
      </c>
      <c r="F179" s="41" t="s">
        <v>0</v>
      </c>
      <c r="G179" s="55">
        <f t="shared" si="24"/>
        <v>50.64</v>
      </c>
      <c r="H179" s="55">
        <f t="shared" si="24"/>
        <v>50.64</v>
      </c>
      <c r="I179" s="55">
        <f t="shared" si="24"/>
        <v>50.64</v>
      </c>
    </row>
    <row r="180" spans="1:9" s="17" customFormat="1" ht="15.75">
      <c r="A180" s="37" t="s">
        <v>146</v>
      </c>
      <c r="B180" s="31">
        <v>984</v>
      </c>
      <c r="C180" s="41" t="s">
        <v>24</v>
      </c>
      <c r="D180" s="41" t="s">
        <v>5</v>
      </c>
      <c r="E180" s="41" t="s">
        <v>148</v>
      </c>
      <c r="F180" s="41" t="s">
        <v>0</v>
      </c>
      <c r="G180" s="55">
        <f t="shared" si="24"/>
        <v>50.64</v>
      </c>
      <c r="H180" s="55">
        <f t="shared" si="24"/>
        <v>50.64</v>
      </c>
      <c r="I180" s="55">
        <f t="shared" si="24"/>
        <v>50.64</v>
      </c>
    </row>
    <row r="181" spans="1:9" s="17" customFormat="1" ht="15.75">
      <c r="A181" s="36" t="s">
        <v>75</v>
      </c>
      <c r="B181" s="31">
        <v>984</v>
      </c>
      <c r="C181" s="41" t="s">
        <v>24</v>
      </c>
      <c r="D181" s="41" t="s">
        <v>5</v>
      </c>
      <c r="E181" s="41" t="s">
        <v>148</v>
      </c>
      <c r="F181" s="41" t="s">
        <v>76</v>
      </c>
      <c r="G181" s="56">
        <v>50.64</v>
      </c>
      <c r="H181" s="56">
        <v>50.64</v>
      </c>
      <c r="I181" s="56">
        <v>50.64</v>
      </c>
    </row>
    <row r="182" spans="1:9" s="13" customFormat="1" ht="15.75">
      <c r="A182" s="65" t="s">
        <v>2</v>
      </c>
      <c r="B182" s="65"/>
      <c r="C182" s="65"/>
      <c r="D182" s="65"/>
      <c r="E182" s="65"/>
      <c r="F182" s="66"/>
      <c r="G182" s="29">
        <f>SUM(G17)</f>
        <v>14723.325</v>
      </c>
      <c r="H182" s="29">
        <f>SUM(H17)</f>
        <v>20264.557999999997</v>
      </c>
      <c r="I182" s="29">
        <f>SUM(I17)</f>
        <v>8786.899999999998</v>
      </c>
    </row>
    <row r="183" spans="7:9" s="13" customFormat="1" ht="15">
      <c r="G183" s="25"/>
      <c r="H183" s="25"/>
      <c r="I183" s="25"/>
    </row>
    <row r="184" spans="7:9" s="13" customFormat="1" ht="15">
      <c r="G184" s="25"/>
      <c r="H184" s="25"/>
      <c r="I184" s="25"/>
    </row>
    <row r="185" spans="7:9" s="13" customFormat="1" ht="15">
      <c r="G185" s="25"/>
      <c r="H185" s="25"/>
      <c r="I185" s="25"/>
    </row>
    <row r="186" spans="7:9" s="13" customFormat="1" ht="15">
      <c r="G186" s="25"/>
      <c r="H186" s="25"/>
      <c r="I186" s="25"/>
    </row>
    <row r="187" spans="7:9" s="13" customFormat="1" ht="15">
      <c r="G187" s="25"/>
      <c r="H187" s="25"/>
      <c r="I187" s="25"/>
    </row>
    <row r="188" spans="7:9" s="13" customFormat="1" ht="15">
      <c r="G188" s="25"/>
      <c r="H188" s="25"/>
      <c r="I188" s="25"/>
    </row>
    <row r="189" spans="7:9" s="13" customFormat="1" ht="15">
      <c r="G189" s="25"/>
      <c r="H189" s="25"/>
      <c r="I189" s="25"/>
    </row>
    <row r="190" spans="7:9" s="13" customFormat="1" ht="15">
      <c r="G190" s="25"/>
      <c r="H190" s="25"/>
      <c r="I190" s="25"/>
    </row>
    <row r="191" spans="7:9" s="13" customFormat="1" ht="15">
      <c r="G191" s="25"/>
      <c r="H191" s="25"/>
      <c r="I191" s="25"/>
    </row>
    <row r="192" spans="7:9" s="13" customFormat="1" ht="15">
      <c r="G192" s="25"/>
      <c r="H192" s="25"/>
      <c r="I192" s="25"/>
    </row>
    <row r="193" spans="7:9" s="13" customFormat="1" ht="15">
      <c r="G193" s="25"/>
      <c r="H193" s="25"/>
      <c r="I193" s="25"/>
    </row>
    <row r="194" spans="7:9" s="13" customFormat="1" ht="15">
      <c r="G194" s="25"/>
      <c r="H194" s="25"/>
      <c r="I194" s="25"/>
    </row>
    <row r="195" spans="7:9" s="13" customFormat="1" ht="15">
      <c r="G195" s="25"/>
      <c r="H195" s="25"/>
      <c r="I195" s="25"/>
    </row>
    <row r="196" spans="7:9" s="13" customFormat="1" ht="15">
      <c r="G196" s="25"/>
      <c r="H196" s="25"/>
      <c r="I196" s="25"/>
    </row>
    <row r="197" spans="7:9" s="13" customFormat="1" ht="15">
      <c r="G197" s="25"/>
      <c r="H197" s="25"/>
      <c r="I197" s="25"/>
    </row>
    <row r="198" spans="7:9" s="13" customFormat="1" ht="15">
      <c r="G198" s="25"/>
      <c r="H198" s="25"/>
      <c r="I198" s="25"/>
    </row>
    <row r="199" spans="7:9" s="13" customFormat="1" ht="15">
      <c r="G199" s="25"/>
      <c r="H199" s="25"/>
      <c r="I199" s="25"/>
    </row>
    <row r="200" spans="7:9" s="13" customFormat="1" ht="15">
      <c r="G200" s="25"/>
      <c r="H200" s="25"/>
      <c r="I200" s="25"/>
    </row>
    <row r="201" spans="7:9" s="13" customFormat="1" ht="15">
      <c r="G201" s="25"/>
      <c r="H201" s="25"/>
      <c r="I201" s="25"/>
    </row>
    <row r="202" spans="7:9" s="13" customFormat="1" ht="15">
      <c r="G202" s="25"/>
      <c r="H202" s="25"/>
      <c r="I202" s="25"/>
    </row>
    <row r="203" spans="7:9" s="13" customFormat="1" ht="15">
      <c r="G203" s="25"/>
      <c r="H203" s="25"/>
      <c r="I203" s="25"/>
    </row>
    <row r="204" spans="7:9" s="13" customFormat="1" ht="15">
      <c r="G204" s="25"/>
      <c r="H204" s="25"/>
      <c r="I204" s="25"/>
    </row>
    <row r="205" spans="7:9" s="13" customFormat="1" ht="15">
      <c r="G205" s="25"/>
      <c r="H205" s="25"/>
      <c r="I205" s="25"/>
    </row>
    <row r="206" spans="7:9" s="13" customFormat="1" ht="15">
      <c r="G206" s="25"/>
      <c r="H206" s="25"/>
      <c r="I206" s="25"/>
    </row>
    <row r="207" spans="7:9" s="13" customFormat="1" ht="15">
      <c r="G207" s="25"/>
      <c r="H207" s="25"/>
      <c r="I207" s="25"/>
    </row>
    <row r="208" spans="7:9" s="13" customFormat="1" ht="15">
      <c r="G208" s="25"/>
      <c r="H208" s="25"/>
      <c r="I208" s="25"/>
    </row>
  </sheetData>
  <sheetProtection/>
  <mergeCells count="6">
    <mergeCell ref="A14:J14"/>
    <mergeCell ref="A182:F182"/>
    <mergeCell ref="F9:H9"/>
    <mergeCell ref="F10:H10"/>
    <mergeCell ref="A12:H12"/>
    <mergeCell ref="A13:J13"/>
  </mergeCells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2015-02-12T12:21:01Z</cp:lastPrinted>
  <dcterms:created xsi:type="dcterms:W3CDTF">2006-06-08T10:29:13Z</dcterms:created>
  <dcterms:modified xsi:type="dcterms:W3CDTF">2015-02-12T13:14:51Z</dcterms:modified>
  <cp:category/>
  <cp:version/>
  <cp:contentType/>
  <cp:contentStatus/>
</cp:coreProperties>
</file>