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<sst xmlns="http://schemas.openxmlformats.org/spreadsheetml/2006/main" count="494" uniqueCount="163">
  <si>
    <t>000</t>
  </si>
  <si>
    <t>0000000</t>
  </si>
  <si>
    <t xml:space="preserve">Всего расходов:   </t>
  </si>
  <si>
    <t>00</t>
  </si>
  <si>
    <t>01</t>
  </si>
  <si>
    <t>02</t>
  </si>
  <si>
    <t>04</t>
  </si>
  <si>
    <t>03</t>
  </si>
  <si>
    <t>10</t>
  </si>
  <si>
    <t>0700000</t>
  </si>
  <si>
    <t>Организация и содержание мест захоронения</t>
  </si>
  <si>
    <t>0200000</t>
  </si>
  <si>
    <t>11</t>
  </si>
  <si>
    <t>13</t>
  </si>
  <si>
    <t>Раздел</t>
  </si>
  <si>
    <t>Подраздел</t>
  </si>
  <si>
    <t>Целевая статья</t>
  </si>
  <si>
    <t>Наименование расхода</t>
  </si>
  <si>
    <t>Вид расходов</t>
  </si>
  <si>
    <t>Распорядитель</t>
  </si>
  <si>
    <t>09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</si>
  <si>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</si>
  <si>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</si>
  <si>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</si>
  <si>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</si>
  <si>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</si>
  <si>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</si>
  <si>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</si>
  <si>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</si>
  <si>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</si>
  <si>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</si>
  <si>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</si>
  <si>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</si>
  <si>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</si>
  <si>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</si>
  <si>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</si>
  <si>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</si>
  <si>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</si>
  <si>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</si>
  <si>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</si>
  <si>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</si>
  <si>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</si>
  <si>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</si>
  <si>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</si>
  <si>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</si>
  <si>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</si>
  <si>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</si>
  <si>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</si>
  <si>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</si>
  <si>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</si>
  <si>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</si>
  <si>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</si>
  <si>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</si>
  <si>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</si>
  <si>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</si>
  <si>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</si>
  <si>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</si>
  <si>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</si>
  <si>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</si>
  <si>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</si>
  <si>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</si>
  <si>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</si>
  <si>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</si>
  <si>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</si>
  <si>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</si>
  <si>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</si>
  <si>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</si>
  <si>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</si>
  <si>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</si>
  <si>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</si>
  <si>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</si>
  <si>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</si>
  <si>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</si>
  <si>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</si>
  <si>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</si>
  <si>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</si>
  <si>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</si>
  <si>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</si>
  <si>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</si>
  <si>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</si>
  <si>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</si>
  <si>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</si>
  <si>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</si>
  <si>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</si>
  <si>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</si>
  <si>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</si>
  <si>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</si>
  <si>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</si>
  <si>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</si>
  <si>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</si>
  <si>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</si>
  <si>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</si>
  <si>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</si>
  <si>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</si>
  <si>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</si>
  <si>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</si>
  <si>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</si>
  <si>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</si>
  <si>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</si>
  <si>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</si>
  <si>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</si>
  <si>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</si>
  <si>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</si>
  <si>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</si>
  <si>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</si>
  <si>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</si>
  <si>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</si>
  <si>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</si>
  <si>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</si>
  <si>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</si>
  <si>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</si>
  <si>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</si>
  <si>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</si>
  <si>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</si>
  <si>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</si>
  <si>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</si>
  <si>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</si>
  <si>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</si>
  <si>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</si>
  <si>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</si>
  <si>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</si>
  <si>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</si>
  <si>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</si>
  <si>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</si>
  <si>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</si>
  <si>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</si>
  <si>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</si>
  <si>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</si>
  <si>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</si>
  <si>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</si>
  <si>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>1101517</t>
  </si>
  <si>
    <t>Факт (тыс.руб.)</t>
  </si>
  <si>
    <t>Процент исполнения (%)</t>
  </si>
  <si>
    <t>План (тыс.руб.)</t>
  </si>
  <si>
    <t>к решению Ленинской городской Думы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</si>
  <si>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</si>
  <si>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</si>
  <si>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</si>
  <si>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</si>
  <si>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 классификации расходов бюджета в 2015 году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</si>
  <si>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</si>
  <si>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</si>
  <si>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</si>
  <si>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</si>
  <si>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</si>
  <si>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</si>
  <si>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</si>
  <si>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</si>
  <si>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</si>
  <si>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</si>
  <si>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Ремонт трубопереезда через р.Какша в д.Немченята </t>
  </si>
  <si>
    <t>0600428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</si>
  <si>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</si>
  <si>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</si>
  <si>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</si>
  <si>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</si>
  <si>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Ремонт проезжей части переулка Октябрьский в д.Михненки Шабалинского района Кировской области на 2015 год.</t>
  </si>
  <si>
    <t>Монтаж щитов управления на 4 скважинах и промывка 9 скважин в пгт Ленинское Шабалинского района Кировской области</t>
  </si>
  <si>
    <t>1100425</t>
  </si>
  <si>
    <t>Ремонт деревянного моста через р.Какша по ул.Ленина в пгт Ленинское Шабалинского района Кировской области на 2015 год</t>
  </si>
  <si>
    <t>1100426</t>
  </si>
  <si>
    <t>Инвестиционные программы и проекты развития общественной инфраструктуры муниципальных образований в Кировской области</t>
  </si>
  <si>
    <t>от 23.05.2016  №33/291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</si>
</sst>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69" fontId="9" fillId="0" borderId="0" xfId="0" applyNumberFormat="1" applyFont="1" applyFill="1" applyAlignment="1">
      <alignment/>
    </xf>
    <xf numFmtId="11" fontId="3" fillId="0" borderId="14" xfId="0" applyNumberFormat="1" applyFont="1" applyBorder="1" applyAlignment="1">
      <alignment horizontal="left" wrapText="1"/>
    </xf>
    <xf numFmtId="11" fontId="3" fillId="0" borderId="15" xfId="0" applyNumberFormat="1" applyFont="1" applyBorder="1" applyAlignment="1">
      <alignment horizontal="left" wrapText="1"/>
    </xf>
    <xf numFmtId="11" fontId="3" fillId="0" borderId="11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3" fillId="0" borderId="0" xfId="0" applyNumberFormat="1" applyFont="1" applyFill="1" applyAlignment="1">
      <alignment horizontal="center"/>
    </xf>
    <xf numFmtId="170" fontId="6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right" shrinkToFit="1"/>
    </xf>
    <xf numFmtId="170" fontId="3" fillId="0" borderId="10" xfId="0" applyNumberFormat="1" applyFont="1" applyFill="1" applyBorder="1" applyAlignment="1">
      <alignment horizontal="right" shrinkToFit="1"/>
    </xf>
    <xf numFmtId="170" fontId="3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6" max="6" width="10.00390625" style="0" customWidth="1"/>
    <col min="7" max="7" width="13.625" style="42" customWidth="1"/>
    <col min="8" max="8" width="14.375" style="42" customWidth="1"/>
    <col min="9" max="9" width="14.25390625" style="54" customWidth="1"/>
    <col min="10" max="10" width="9.125" style="1" customWidth="1"/>
  </cols>
  <sheetData>
    <row r="1" spans="7:10" s="2" customFormat="1" ht="13.5" customHeight="1">
      <c r="G1" s="39"/>
      <c r="H1" s="39" t="s">
        <v>135</v>
      </c>
      <c r="I1" s="53"/>
      <c r="J1" s="6"/>
    </row>
    <row r="2" spans="7:10" s="2" customFormat="1" ht="13.5" customHeight="1">
      <c r="G2" s="39"/>
      <c r="H2" s="39" t="s">
        <v>134</v>
      </c>
      <c r="I2" s="53"/>
      <c r="J2" s="6"/>
    </row>
    <row r="3" spans="7:10" s="2" customFormat="1" ht="13.5" customHeight="1">
      <c r="G3" s="39"/>
      <c r="H3" s="66" t="s">
        <v>162</v>
      </c>
      <c r="I3" s="66"/>
      <c r="J3" s="66"/>
    </row>
    <row r="4" spans="6:9" s="1" customFormat="1" ht="15">
      <c r="F4" s="6"/>
      <c r="G4" s="40"/>
      <c r="H4" s="40"/>
      <c r="I4" s="54"/>
    </row>
    <row r="5" spans="1:11" s="3" customFormat="1" ht="15.75">
      <c r="A5" s="70" t="s">
        <v>136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2" customFormat="1" ht="15.75" customHeight="1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33"/>
      <c r="K6" s="33"/>
    </row>
    <row r="7" spans="1:11" s="2" customFormat="1" ht="15.75" customHeight="1">
      <c r="A7" s="71" t="s">
        <v>138</v>
      </c>
      <c r="B7" s="71"/>
      <c r="C7" s="71"/>
      <c r="D7" s="71"/>
      <c r="E7" s="71"/>
      <c r="F7" s="71"/>
      <c r="G7" s="71"/>
      <c r="H7" s="71"/>
      <c r="I7" s="71"/>
      <c r="J7" s="33"/>
      <c r="K7" s="33"/>
    </row>
    <row r="8" spans="1:11" s="2" customFormat="1" ht="15.75" customHeight="1">
      <c r="A8" s="71" t="s">
        <v>139</v>
      </c>
      <c r="B8" s="71"/>
      <c r="C8" s="71"/>
      <c r="D8" s="71"/>
      <c r="E8" s="71"/>
      <c r="F8" s="71"/>
      <c r="G8" s="71"/>
      <c r="H8" s="71"/>
      <c r="I8" s="71"/>
      <c r="J8" s="33"/>
      <c r="K8" s="33"/>
    </row>
    <row r="9" spans="1:11" s="2" customFormat="1" ht="15.75" customHeight="1">
      <c r="A9" s="38"/>
      <c r="B9" s="38"/>
      <c r="C9" s="38"/>
      <c r="D9" s="38"/>
      <c r="E9" s="38"/>
      <c r="F9" s="38"/>
      <c r="G9" s="41"/>
      <c r="H9" s="41"/>
      <c r="I9" s="55"/>
      <c r="J9" s="33"/>
      <c r="K9" s="33"/>
    </row>
    <row r="10" ht="12.75">
      <c r="I10" s="54" t="s">
        <v>107</v>
      </c>
    </row>
    <row r="11" spans="1:9" s="1" customFormat="1" ht="72.75" customHeight="1">
      <c r="A11" s="4" t="s">
        <v>17</v>
      </c>
      <c r="B11" s="5" t="s">
        <v>19</v>
      </c>
      <c r="C11" s="5" t="s">
        <v>14</v>
      </c>
      <c r="D11" s="5" t="s">
        <v>15</v>
      </c>
      <c r="E11" s="5" t="s">
        <v>16</v>
      </c>
      <c r="F11" s="5" t="s">
        <v>18</v>
      </c>
      <c r="G11" s="43" t="s">
        <v>133</v>
      </c>
      <c r="H11" s="43" t="s">
        <v>131</v>
      </c>
      <c r="I11" s="56" t="s">
        <v>132</v>
      </c>
    </row>
    <row r="12" spans="1:9" s="12" customFormat="1" ht="21" customHeight="1">
      <c r="A12" s="13" t="s">
        <v>2</v>
      </c>
      <c r="B12" s="14">
        <v>984</v>
      </c>
      <c r="C12" s="15" t="s">
        <v>3</v>
      </c>
      <c r="D12" s="15" t="s">
        <v>3</v>
      </c>
      <c r="E12" s="15" t="s">
        <v>1</v>
      </c>
      <c r="F12" s="15" t="s">
        <v>0</v>
      </c>
      <c r="G12" s="44">
        <f>SUM(G13,G21,G27,G38,G55,G59,G72,G81,G113,G123)</f>
        <v>16129.431999999999</v>
      </c>
      <c r="H12" s="44">
        <f>SUM(H13,H21,H27,H38,H55,H59,H72,H81,H113,H123)</f>
        <v>15121.386</v>
      </c>
      <c r="I12" s="57">
        <f>SUM(H12/G12*100)</f>
        <v>93.75026969331593</v>
      </c>
    </row>
    <row r="13" spans="1:9" s="12" customFormat="1" ht="53.25" customHeight="1">
      <c r="A13" s="26" t="s">
        <v>140</v>
      </c>
      <c r="B13" s="14">
        <v>984</v>
      </c>
      <c r="C13" s="15" t="s">
        <v>4</v>
      </c>
      <c r="D13" s="15" t="s">
        <v>13</v>
      </c>
      <c r="E13" s="27" t="s">
        <v>38</v>
      </c>
      <c r="F13" s="28" t="s">
        <v>0</v>
      </c>
      <c r="G13" s="45">
        <f>SUM(G14)</f>
        <v>52.288000000000004</v>
      </c>
      <c r="H13" s="45">
        <f>SUM(H14)</f>
        <v>52.288000000000004</v>
      </c>
      <c r="I13" s="57">
        <f aca="true" t="shared" si="0" ref="I13:I76">SUM(H13/G13*100)</f>
        <v>100</v>
      </c>
    </row>
    <row r="14" spans="1:9" s="12" customFormat="1" ht="16.5" customHeight="1">
      <c r="A14" s="19" t="s">
        <v>40</v>
      </c>
      <c r="B14" s="14"/>
      <c r="C14" s="15"/>
      <c r="D14" s="15"/>
      <c r="E14" s="22" t="s">
        <v>39</v>
      </c>
      <c r="F14" s="24" t="s">
        <v>0</v>
      </c>
      <c r="G14" s="46">
        <f>SUM(G15+G17+G19)</f>
        <v>52.288000000000004</v>
      </c>
      <c r="H14" s="46">
        <f>SUM(H15+H17+H19)</f>
        <v>52.288000000000004</v>
      </c>
      <c r="I14" s="58">
        <f t="shared" si="0"/>
        <v>100</v>
      </c>
    </row>
    <row r="15" spans="1:9" s="12" customFormat="1" ht="36.75" customHeight="1">
      <c r="A15" s="19" t="s">
        <v>99</v>
      </c>
      <c r="B15" s="14"/>
      <c r="C15" s="15"/>
      <c r="D15" s="15"/>
      <c r="E15" s="23" t="s">
        <v>100</v>
      </c>
      <c r="F15" s="24" t="s">
        <v>0</v>
      </c>
      <c r="G15" s="46">
        <f>SUM(G16)</f>
        <v>7.996</v>
      </c>
      <c r="H15" s="46">
        <f>SUM(H16)</f>
        <v>7.996</v>
      </c>
      <c r="I15" s="58">
        <f t="shared" si="0"/>
        <v>100</v>
      </c>
    </row>
    <row r="16" spans="1:9" s="12" customFormat="1" ht="18.75" customHeight="1">
      <c r="A16" s="67" t="s">
        <v>31</v>
      </c>
      <c r="B16" s="68"/>
      <c r="C16" s="69"/>
      <c r="D16" s="15"/>
      <c r="E16" s="23" t="s">
        <v>100</v>
      </c>
      <c r="F16" s="24" t="s">
        <v>29</v>
      </c>
      <c r="G16" s="46">
        <v>7.996</v>
      </c>
      <c r="H16" s="46">
        <v>7.996</v>
      </c>
      <c r="I16" s="58">
        <f t="shared" si="0"/>
        <v>100</v>
      </c>
    </row>
    <row r="17" spans="1:9" s="12" customFormat="1" ht="55.5" customHeight="1">
      <c r="A17" s="19" t="s">
        <v>42</v>
      </c>
      <c r="B17" s="14"/>
      <c r="C17" s="15"/>
      <c r="D17" s="15"/>
      <c r="E17" s="23" t="s">
        <v>41</v>
      </c>
      <c r="F17" s="24" t="s">
        <v>0</v>
      </c>
      <c r="G17" s="46">
        <f>SUM(G18)</f>
        <v>40.692</v>
      </c>
      <c r="H17" s="46">
        <f>SUM(H18)</f>
        <v>40.692</v>
      </c>
      <c r="I17" s="58">
        <f t="shared" si="0"/>
        <v>100</v>
      </c>
    </row>
    <row r="18" spans="1:9" s="12" customFormat="1" ht="21.75" customHeight="1">
      <c r="A18" s="67" t="s">
        <v>31</v>
      </c>
      <c r="B18" s="68"/>
      <c r="C18" s="69"/>
      <c r="D18" s="15"/>
      <c r="E18" s="23" t="s">
        <v>41</v>
      </c>
      <c r="F18" s="24" t="s">
        <v>29</v>
      </c>
      <c r="G18" s="46">
        <v>40.692</v>
      </c>
      <c r="H18" s="46">
        <v>40.692</v>
      </c>
      <c r="I18" s="58">
        <f t="shared" si="0"/>
        <v>100</v>
      </c>
    </row>
    <row r="19" spans="1:9" s="52" customFormat="1" ht="45.75" customHeight="1">
      <c r="A19" s="48" t="s">
        <v>141</v>
      </c>
      <c r="B19" s="49"/>
      <c r="C19" s="50"/>
      <c r="D19" s="51"/>
      <c r="E19" s="23" t="s">
        <v>142</v>
      </c>
      <c r="F19" s="24" t="s">
        <v>0</v>
      </c>
      <c r="G19" s="46">
        <f>SUM(G20)</f>
        <v>3.6</v>
      </c>
      <c r="H19" s="46">
        <f>SUM(H20)</f>
        <v>3.6</v>
      </c>
      <c r="I19" s="58">
        <f t="shared" si="0"/>
        <v>100</v>
      </c>
    </row>
    <row r="20" spans="1:9" s="12" customFormat="1" ht="21.75" customHeight="1">
      <c r="A20" s="67" t="s">
        <v>31</v>
      </c>
      <c r="B20" s="68"/>
      <c r="C20" s="69"/>
      <c r="D20" s="15"/>
      <c r="E20" s="23" t="s">
        <v>142</v>
      </c>
      <c r="F20" s="24" t="s">
        <v>29</v>
      </c>
      <c r="G20" s="46">
        <v>3.6</v>
      </c>
      <c r="H20" s="46">
        <v>3.6</v>
      </c>
      <c r="I20" s="58">
        <f t="shared" si="0"/>
        <v>100</v>
      </c>
    </row>
    <row r="21" spans="1:9" s="12" customFormat="1" ht="51.75" customHeight="1">
      <c r="A21" s="26" t="s">
        <v>143</v>
      </c>
      <c r="B21" s="14"/>
      <c r="C21" s="15"/>
      <c r="D21" s="15"/>
      <c r="E21" s="29" t="s">
        <v>11</v>
      </c>
      <c r="F21" s="28" t="s">
        <v>0</v>
      </c>
      <c r="G21" s="45">
        <f aca="true" t="shared" si="1" ref="G21:H25">SUM(G22)</f>
        <v>15.312000000000001</v>
      </c>
      <c r="H21" s="45">
        <f t="shared" si="1"/>
        <v>15.311</v>
      </c>
      <c r="I21" s="57">
        <f t="shared" si="0"/>
        <v>99.99346917450364</v>
      </c>
    </row>
    <row r="22" spans="1:9" s="12" customFormat="1" ht="24.75" customHeight="1">
      <c r="A22" s="19" t="s">
        <v>40</v>
      </c>
      <c r="B22" s="14"/>
      <c r="C22" s="15"/>
      <c r="D22" s="15"/>
      <c r="E22" s="23" t="s">
        <v>78</v>
      </c>
      <c r="F22" s="24" t="s">
        <v>0</v>
      </c>
      <c r="G22" s="46">
        <f>SUM(G24+G26)</f>
        <v>15.312000000000001</v>
      </c>
      <c r="H22" s="46">
        <f>SUM(H24+H26)</f>
        <v>15.311</v>
      </c>
      <c r="I22" s="58">
        <f t="shared" si="0"/>
        <v>99.99346917450364</v>
      </c>
    </row>
    <row r="23" spans="1:9" s="12" customFormat="1" ht="51" customHeight="1">
      <c r="A23" s="19" t="s">
        <v>77</v>
      </c>
      <c r="B23" s="14"/>
      <c r="C23" s="15"/>
      <c r="D23" s="15"/>
      <c r="E23" s="23" t="s">
        <v>114</v>
      </c>
      <c r="F23" s="24" t="s">
        <v>0</v>
      </c>
      <c r="G23" s="46">
        <f t="shared" si="1"/>
        <v>7.452</v>
      </c>
      <c r="H23" s="46">
        <f t="shared" si="1"/>
        <v>7.452</v>
      </c>
      <c r="I23" s="58">
        <f t="shared" si="0"/>
        <v>100</v>
      </c>
    </row>
    <row r="24" spans="1:9" s="12" customFormat="1" ht="20.25" customHeight="1">
      <c r="A24" s="67" t="s">
        <v>31</v>
      </c>
      <c r="B24" s="68"/>
      <c r="C24" s="69"/>
      <c r="D24" s="15"/>
      <c r="E24" s="23" t="s">
        <v>114</v>
      </c>
      <c r="F24" s="24" t="s">
        <v>29</v>
      </c>
      <c r="G24" s="46">
        <v>7.452</v>
      </c>
      <c r="H24" s="46">
        <v>7.452</v>
      </c>
      <c r="I24" s="58">
        <f t="shared" si="0"/>
        <v>100</v>
      </c>
    </row>
    <row r="25" spans="1:9" s="12" customFormat="1" ht="40.5" customHeight="1">
      <c r="A25" s="19" t="s">
        <v>101</v>
      </c>
      <c r="B25" s="14"/>
      <c r="C25" s="15"/>
      <c r="D25" s="15"/>
      <c r="E25" s="23" t="s">
        <v>115</v>
      </c>
      <c r="F25" s="24" t="s">
        <v>0</v>
      </c>
      <c r="G25" s="46">
        <f t="shared" si="1"/>
        <v>7.86</v>
      </c>
      <c r="H25" s="46">
        <f t="shared" si="1"/>
        <v>7.859</v>
      </c>
      <c r="I25" s="58">
        <f t="shared" si="0"/>
        <v>99.98727735368956</v>
      </c>
    </row>
    <row r="26" spans="1:9" s="12" customFormat="1" ht="15.75" customHeight="1">
      <c r="A26" s="67" t="s">
        <v>31</v>
      </c>
      <c r="B26" s="68"/>
      <c r="C26" s="69"/>
      <c r="D26" s="15"/>
      <c r="E26" s="23" t="s">
        <v>115</v>
      </c>
      <c r="F26" s="24" t="s">
        <v>29</v>
      </c>
      <c r="G26" s="46">
        <v>7.86</v>
      </c>
      <c r="H26" s="46">
        <v>7.859</v>
      </c>
      <c r="I26" s="58">
        <f t="shared" si="0"/>
        <v>99.98727735368956</v>
      </c>
    </row>
    <row r="27" spans="1:9" s="12" customFormat="1" ht="57" customHeight="1">
      <c r="A27" s="30" t="s">
        <v>144</v>
      </c>
      <c r="B27" s="14"/>
      <c r="C27" s="15"/>
      <c r="D27" s="15"/>
      <c r="E27" s="29" t="s">
        <v>33</v>
      </c>
      <c r="F27" s="28" t="s">
        <v>0</v>
      </c>
      <c r="G27" s="45">
        <f>SUM(G28+G33)</f>
        <v>356.33000000000004</v>
      </c>
      <c r="H27" s="45">
        <f>SUM(H28+H33)</f>
        <v>281.528</v>
      </c>
      <c r="I27" s="57">
        <f t="shared" si="0"/>
        <v>79.00766143743158</v>
      </c>
    </row>
    <row r="28" spans="1:9" s="12" customFormat="1" ht="18.75" customHeight="1">
      <c r="A28" s="20" t="s">
        <v>108</v>
      </c>
      <c r="B28" s="14"/>
      <c r="C28" s="15"/>
      <c r="D28" s="15"/>
      <c r="E28" s="23" t="s">
        <v>34</v>
      </c>
      <c r="F28" s="24" t="s">
        <v>0</v>
      </c>
      <c r="G28" s="46">
        <f>SUM(G29)</f>
        <v>38.274</v>
      </c>
      <c r="H28" s="46">
        <f>SUM(H29)</f>
        <v>38.274</v>
      </c>
      <c r="I28" s="58">
        <f t="shared" si="0"/>
        <v>100</v>
      </c>
    </row>
    <row r="29" spans="1:9" s="7" customFormat="1" ht="19.5" customHeight="1">
      <c r="A29" s="20" t="s">
        <v>109</v>
      </c>
      <c r="B29" s="10">
        <v>984</v>
      </c>
      <c r="C29" s="8" t="s">
        <v>4</v>
      </c>
      <c r="D29" s="8" t="s">
        <v>5</v>
      </c>
      <c r="E29" s="23" t="s">
        <v>35</v>
      </c>
      <c r="F29" s="24" t="s">
        <v>0</v>
      </c>
      <c r="G29" s="46">
        <f>SUM(G30:G32)</f>
        <v>38.274</v>
      </c>
      <c r="H29" s="46">
        <f>SUM(H30:H32)</f>
        <v>38.274</v>
      </c>
      <c r="I29" s="58">
        <f t="shared" si="0"/>
        <v>100</v>
      </c>
    </row>
    <row r="30" spans="1:9" s="7" customFormat="1" ht="19.5" customHeight="1">
      <c r="A30" s="67" t="s">
        <v>31</v>
      </c>
      <c r="B30" s="68"/>
      <c r="C30" s="69"/>
      <c r="D30" s="8"/>
      <c r="E30" s="23" t="s">
        <v>35</v>
      </c>
      <c r="F30" s="24" t="s">
        <v>29</v>
      </c>
      <c r="G30" s="46">
        <v>36.274</v>
      </c>
      <c r="H30" s="46">
        <v>36.274</v>
      </c>
      <c r="I30" s="58">
        <f t="shared" si="0"/>
        <v>100</v>
      </c>
    </row>
    <row r="31" spans="1:9" s="7" customFormat="1" ht="19.5" customHeight="1">
      <c r="A31" s="67" t="s">
        <v>36</v>
      </c>
      <c r="B31" s="68"/>
      <c r="C31" s="69"/>
      <c r="D31" s="8"/>
      <c r="E31" s="23" t="s">
        <v>35</v>
      </c>
      <c r="F31" s="24" t="s">
        <v>37</v>
      </c>
      <c r="G31" s="46">
        <v>2</v>
      </c>
      <c r="H31" s="46">
        <v>2</v>
      </c>
      <c r="I31" s="58">
        <f t="shared" si="0"/>
        <v>100</v>
      </c>
    </row>
    <row r="32" spans="1:9" s="7" customFormat="1" ht="19.5" customHeight="1" hidden="1">
      <c r="A32" s="61" t="s">
        <v>32</v>
      </c>
      <c r="B32" s="62"/>
      <c r="C32" s="62"/>
      <c r="D32" s="8"/>
      <c r="E32" s="23" t="s">
        <v>35</v>
      </c>
      <c r="F32" s="24" t="s">
        <v>30</v>
      </c>
      <c r="G32" s="46">
        <v>0</v>
      </c>
      <c r="H32" s="46">
        <v>0</v>
      </c>
      <c r="I32" s="58" t="e">
        <f t="shared" si="0"/>
        <v>#DIV/0!</v>
      </c>
    </row>
    <row r="33" spans="1:9" s="7" customFormat="1" ht="18.75" customHeight="1">
      <c r="A33" s="19" t="s">
        <v>40</v>
      </c>
      <c r="B33" s="10">
        <v>985</v>
      </c>
      <c r="C33" s="8" t="s">
        <v>4</v>
      </c>
      <c r="D33" s="8" t="s">
        <v>5</v>
      </c>
      <c r="E33" s="23" t="s">
        <v>56</v>
      </c>
      <c r="F33" s="24" t="s">
        <v>0</v>
      </c>
      <c r="G33" s="46">
        <f>SUM(G35+G37)</f>
        <v>318.05600000000004</v>
      </c>
      <c r="H33" s="46">
        <f>SUM(H35+H37)</f>
        <v>243.25400000000002</v>
      </c>
      <c r="I33" s="58">
        <f t="shared" si="0"/>
        <v>76.48150011318761</v>
      </c>
    </row>
    <row r="34" spans="1:9" s="7" customFormat="1" ht="40.5" customHeight="1">
      <c r="A34" s="19" t="s">
        <v>55</v>
      </c>
      <c r="B34" s="10">
        <v>984</v>
      </c>
      <c r="C34" s="8" t="s">
        <v>4</v>
      </c>
      <c r="D34" s="8" t="s">
        <v>5</v>
      </c>
      <c r="E34" s="23" t="s">
        <v>116</v>
      </c>
      <c r="F34" s="24" t="s">
        <v>0</v>
      </c>
      <c r="G34" s="46">
        <f>SUM(G35)</f>
        <v>123.78</v>
      </c>
      <c r="H34" s="46">
        <f>SUM(H35)</f>
        <v>48.979</v>
      </c>
      <c r="I34" s="58">
        <f t="shared" si="0"/>
        <v>39.56939731782194</v>
      </c>
    </row>
    <row r="35" spans="1:9" s="7" customFormat="1" ht="22.5" customHeight="1">
      <c r="A35" s="61" t="s">
        <v>31</v>
      </c>
      <c r="B35" s="62"/>
      <c r="C35" s="62"/>
      <c r="D35" s="8"/>
      <c r="E35" s="23" t="s">
        <v>116</v>
      </c>
      <c r="F35" s="24" t="s">
        <v>29</v>
      </c>
      <c r="G35" s="46">
        <v>123.78</v>
      </c>
      <c r="H35" s="46">
        <v>48.979</v>
      </c>
      <c r="I35" s="58">
        <f t="shared" si="0"/>
        <v>39.56939731782194</v>
      </c>
    </row>
    <row r="36" spans="1:9" s="7" customFormat="1" ht="41.25" customHeight="1">
      <c r="A36" s="19" t="s">
        <v>81</v>
      </c>
      <c r="B36" s="10">
        <v>984</v>
      </c>
      <c r="C36" s="8" t="s">
        <v>4</v>
      </c>
      <c r="D36" s="8" t="s">
        <v>5</v>
      </c>
      <c r="E36" s="23" t="s">
        <v>117</v>
      </c>
      <c r="F36" s="24" t="s">
        <v>0</v>
      </c>
      <c r="G36" s="46">
        <f>SUM(G37)</f>
        <v>194.276</v>
      </c>
      <c r="H36" s="46">
        <f>SUM(H37)</f>
        <v>194.275</v>
      </c>
      <c r="I36" s="58">
        <f t="shared" si="0"/>
        <v>99.99948526838106</v>
      </c>
    </row>
    <row r="37" spans="1:9" s="7" customFormat="1" ht="18.75" customHeight="1">
      <c r="A37" s="61" t="s">
        <v>31</v>
      </c>
      <c r="B37" s="62"/>
      <c r="C37" s="62"/>
      <c r="D37" s="8"/>
      <c r="E37" s="23" t="s">
        <v>117</v>
      </c>
      <c r="F37" s="24" t="s">
        <v>29</v>
      </c>
      <c r="G37" s="46">
        <v>194.276</v>
      </c>
      <c r="H37" s="46">
        <v>194.275</v>
      </c>
      <c r="I37" s="58">
        <f t="shared" si="0"/>
        <v>99.99948526838106</v>
      </c>
    </row>
    <row r="38" spans="1:9" s="12" customFormat="1" ht="52.5" customHeight="1">
      <c r="A38" s="26" t="s">
        <v>145</v>
      </c>
      <c r="B38" s="14">
        <v>984</v>
      </c>
      <c r="C38" s="15" t="s">
        <v>4</v>
      </c>
      <c r="D38" s="15" t="s">
        <v>7</v>
      </c>
      <c r="E38" s="29" t="s">
        <v>67</v>
      </c>
      <c r="F38" s="28" t="s">
        <v>0</v>
      </c>
      <c r="G38" s="45">
        <f>SUM(G39+G49+G52)</f>
        <v>5837.493</v>
      </c>
      <c r="H38" s="45">
        <f>SUM(H39+H49+H52)</f>
        <v>5824.151</v>
      </c>
      <c r="I38" s="57">
        <f t="shared" si="0"/>
        <v>99.77144298074532</v>
      </c>
    </row>
    <row r="39" spans="1:9" s="7" customFormat="1" ht="18.75" customHeight="1">
      <c r="A39" s="19" t="s">
        <v>40</v>
      </c>
      <c r="B39" s="10">
        <v>984</v>
      </c>
      <c r="C39" s="8" t="s">
        <v>4</v>
      </c>
      <c r="D39" s="8" t="s">
        <v>7</v>
      </c>
      <c r="E39" s="23" t="s">
        <v>68</v>
      </c>
      <c r="F39" s="24" t="s">
        <v>0</v>
      </c>
      <c r="G39" s="46">
        <f>SUM(G40+G42+G45+G47)</f>
        <v>1524.693</v>
      </c>
      <c r="H39" s="46">
        <f>SUM(H40+H42+H45+H47)</f>
        <v>1511.351</v>
      </c>
      <c r="I39" s="58">
        <f t="shared" si="0"/>
        <v>99.12493859419568</v>
      </c>
    </row>
    <row r="40" spans="1:9" s="7" customFormat="1" ht="18.75" customHeight="1">
      <c r="A40" s="19" t="s">
        <v>66</v>
      </c>
      <c r="B40" s="10">
        <v>984</v>
      </c>
      <c r="C40" s="8" t="s">
        <v>4</v>
      </c>
      <c r="D40" s="8" t="s">
        <v>7</v>
      </c>
      <c r="E40" s="23" t="s">
        <v>118</v>
      </c>
      <c r="F40" s="24" t="s">
        <v>0</v>
      </c>
      <c r="G40" s="46">
        <f>SUM(G41)</f>
        <v>677.347</v>
      </c>
      <c r="H40" s="46">
        <f>SUM(H41)</f>
        <v>677.347</v>
      </c>
      <c r="I40" s="58">
        <f t="shared" si="0"/>
        <v>100</v>
      </c>
    </row>
    <row r="41" spans="1:9" s="7" customFormat="1" ht="18.75" customHeight="1">
      <c r="A41" s="61" t="s">
        <v>31</v>
      </c>
      <c r="B41" s="62"/>
      <c r="C41" s="62"/>
      <c r="D41" s="8"/>
      <c r="E41" s="23" t="s">
        <v>118</v>
      </c>
      <c r="F41" s="24" t="s">
        <v>29</v>
      </c>
      <c r="G41" s="46">
        <v>677.347</v>
      </c>
      <c r="H41" s="46">
        <v>677.347</v>
      </c>
      <c r="I41" s="58">
        <f t="shared" si="0"/>
        <v>100</v>
      </c>
    </row>
    <row r="42" spans="1:9" s="7" customFormat="1" ht="27" customHeight="1">
      <c r="A42" s="20" t="s">
        <v>79</v>
      </c>
      <c r="B42" s="10">
        <v>984</v>
      </c>
      <c r="C42" s="8" t="s">
        <v>4</v>
      </c>
      <c r="D42" s="8" t="s">
        <v>7</v>
      </c>
      <c r="E42" s="23" t="s">
        <v>119</v>
      </c>
      <c r="F42" s="24" t="s">
        <v>0</v>
      </c>
      <c r="G42" s="46">
        <f>SUM(G43+G44)</f>
        <v>211.345</v>
      </c>
      <c r="H42" s="46">
        <f>SUM(H43+H44)</f>
        <v>198.00400000000002</v>
      </c>
      <c r="I42" s="58">
        <f t="shared" si="0"/>
        <v>93.68757245262486</v>
      </c>
    </row>
    <row r="43" spans="1:9" s="7" customFormat="1" ht="18.75" customHeight="1">
      <c r="A43" s="63" t="s">
        <v>31</v>
      </c>
      <c r="B43" s="63"/>
      <c r="C43" s="63"/>
      <c r="D43" s="8"/>
      <c r="E43" s="23" t="s">
        <v>119</v>
      </c>
      <c r="F43" s="24" t="s">
        <v>29</v>
      </c>
      <c r="G43" s="46">
        <v>192.814</v>
      </c>
      <c r="H43" s="46">
        <v>179.477</v>
      </c>
      <c r="I43" s="58">
        <f t="shared" si="0"/>
        <v>93.08297115354695</v>
      </c>
    </row>
    <row r="44" spans="1:9" s="7" customFormat="1" ht="19.5" customHeight="1">
      <c r="A44" s="63" t="s">
        <v>32</v>
      </c>
      <c r="B44" s="63"/>
      <c r="C44" s="63"/>
      <c r="D44" s="8"/>
      <c r="E44" s="23" t="s">
        <v>119</v>
      </c>
      <c r="F44" s="24" t="s">
        <v>30</v>
      </c>
      <c r="G44" s="46">
        <v>18.531</v>
      </c>
      <c r="H44" s="46">
        <v>18.527</v>
      </c>
      <c r="I44" s="58">
        <f t="shared" si="0"/>
        <v>99.97841454859426</v>
      </c>
    </row>
    <row r="45" spans="1:9" s="7" customFormat="1" ht="66.75" customHeight="1">
      <c r="A45" s="19" t="s">
        <v>69</v>
      </c>
      <c r="B45" s="10">
        <v>984</v>
      </c>
      <c r="C45" s="8" t="s">
        <v>4</v>
      </c>
      <c r="D45" s="8" t="s">
        <v>7</v>
      </c>
      <c r="E45" s="23" t="s">
        <v>120</v>
      </c>
      <c r="F45" s="24" t="s">
        <v>0</v>
      </c>
      <c r="G45" s="46">
        <f>SUM(G46)</f>
        <v>636.001</v>
      </c>
      <c r="H45" s="46">
        <f>SUM(H46)</f>
        <v>636</v>
      </c>
      <c r="I45" s="58">
        <f t="shared" si="0"/>
        <v>99.99984276754283</v>
      </c>
    </row>
    <row r="46" spans="1:9" s="7" customFormat="1" ht="32.25" customHeight="1">
      <c r="A46" s="61" t="s">
        <v>146</v>
      </c>
      <c r="B46" s="62"/>
      <c r="C46" s="62"/>
      <c r="D46" s="8"/>
      <c r="E46" s="23" t="s">
        <v>120</v>
      </c>
      <c r="F46" s="24" t="s">
        <v>147</v>
      </c>
      <c r="G46" s="46">
        <v>636.001</v>
      </c>
      <c r="H46" s="46">
        <v>636</v>
      </c>
      <c r="I46" s="58">
        <f t="shared" si="0"/>
        <v>99.99984276754283</v>
      </c>
    </row>
    <row r="47" spans="1:9" s="12" customFormat="1" ht="22.5" customHeight="1" hidden="1">
      <c r="A47" s="19" t="s">
        <v>80</v>
      </c>
      <c r="B47" s="14">
        <v>984</v>
      </c>
      <c r="C47" s="15" t="s">
        <v>4</v>
      </c>
      <c r="D47" s="15" t="s">
        <v>6</v>
      </c>
      <c r="E47" s="23" t="s">
        <v>121</v>
      </c>
      <c r="F47" s="24" t="s">
        <v>0</v>
      </c>
      <c r="G47" s="46">
        <f>SUM(G48)</f>
        <v>0</v>
      </c>
      <c r="H47" s="46">
        <f>SUM(H48)</f>
        <v>0</v>
      </c>
      <c r="I47" s="58" t="e">
        <f t="shared" si="0"/>
        <v>#DIV/0!</v>
      </c>
    </row>
    <row r="48" spans="1:9" s="12" customFormat="1" ht="22.5" customHeight="1" hidden="1">
      <c r="A48" s="61" t="s">
        <v>31</v>
      </c>
      <c r="B48" s="62"/>
      <c r="C48" s="62"/>
      <c r="D48" s="15"/>
      <c r="E48" s="23" t="s">
        <v>121</v>
      </c>
      <c r="F48" s="24" t="s">
        <v>29</v>
      </c>
      <c r="G48" s="46"/>
      <c r="H48" s="46"/>
      <c r="I48" s="58" t="e">
        <f t="shared" si="0"/>
        <v>#DIV/0!</v>
      </c>
    </row>
    <row r="49" spans="1:9" s="7" customFormat="1" ht="51" customHeight="1">
      <c r="A49" s="19" t="s">
        <v>70</v>
      </c>
      <c r="B49" s="10">
        <v>984</v>
      </c>
      <c r="C49" s="8" t="s">
        <v>4</v>
      </c>
      <c r="D49" s="8" t="s">
        <v>6</v>
      </c>
      <c r="E49" s="23" t="s">
        <v>72</v>
      </c>
      <c r="F49" s="24" t="s">
        <v>0</v>
      </c>
      <c r="G49" s="46">
        <f aca="true" t="shared" si="2" ref="G49:H57">SUM(G50)</f>
        <v>3253.684</v>
      </c>
      <c r="H49" s="46">
        <f t="shared" si="2"/>
        <v>3253.684</v>
      </c>
      <c r="I49" s="58">
        <f t="shared" si="0"/>
        <v>100</v>
      </c>
    </row>
    <row r="50" spans="1:9" s="12" customFormat="1" ht="33.75" customHeight="1">
      <c r="A50" s="21" t="s">
        <v>71</v>
      </c>
      <c r="B50" s="10">
        <v>984</v>
      </c>
      <c r="C50" s="8" t="s">
        <v>4</v>
      </c>
      <c r="D50" s="8" t="s">
        <v>6</v>
      </c>
      <c r="E50" s="23" t="s">
        <v>73</v>
      </c>
      <c r="F50" s="24" t="s">
        <v>0</v>
      </c>
      <c r="G50" s="46">
        <f t="shared" si="2"/>
        <v>3253.684</v>
      </c>
      <c r="H50" s="46">
        <f t="shared" si="2"/>
        <v>3253.684</v>
      </c>
      <c r="I50" s="58">
        <f t="shared" si="0"/>
        <v>100</v>
      </c>
    </row>
    <row r="51" spans="1:9" s="12" customFormat="1" ht="33" customHeight="1">
      <c r="A51" s="61" t="s">
        <v>146</v>
      </c>
      <c r="B51" s="62"/>
      <c r="C51" s="62"/>
      <c r="D51" s="8"/>
      <c r="E51" s="23" t="s">
        <v>73</v>
      </c>
      <c r="F51" s="24" t="s">
        <v>147</v>
      </c>
      <c r="G51" s="46">
        <v>3253.684</v>
      </c>
      <c r="H51" s="46">
        <v>3253.684</v>
      </c>
      <c r="I51" s="58">
        <f t="shared" si="0"/>
        <v>100</v>
      </c>
    </row>
    <row r="52" spans="1:9" s="7" customFormat="1" ht="34.5" customHeight="1">
      <c r="A52" s="21" t="s">
        <v>74</v>
      </c>
      <c r="B52" s="10">
        <v>984</v>
      </c>
      <c r="C52" s="8" t="s">
        <v>4</v>
      </c>
      <c r="D52" s="8" t="s">
        <v>6</v>
      </c>
      <c r="E52" s="23" t="s">
        <v>75</v>
      </c>
      <c r="F52" s="24" t="s">
        <v>0</v>
      </c>
      <c r="G52" s="46">
        <f t="shared" si="2"/>
        <v>1059.116</v>
      </c>
      <c r="H52" s="46">
        <f t="shared" si="2"/>
        <v>1059.116</v>
      </c>
      <c r="I52" s="58">
        <f t="shared" si="0"/>
        <v>100</v>
      </c>
    </row>
    <row r="53" spans="1:9" s="7" customFormat="1" ht="30.75" customHeight="1">
      <c r="A53" s="21" t="s">
        <v>71</v>
      </c>
      <c r="B53" s="10">
        <v>984</v>
      </c>
      <c r="C53" s="8" t="s">
        <v>4</v>
      </c>
      <c r="D53" s="8" t="s">
        <v>6</v>
      </c>
      <c r="E53" s="23" t="s">
        <v>76</v>
      </c>
      <c r="F53" s="24" t="s">
        <v>0</v>
      </c>
      <c r="G53" s="46">
        <f t="shared" si="2"/>
        <v>1059.116</v>
      </c>
      <c r="H53" s="46">
        <f t="shared" si="2"/>
        <v>1059.116</v>
      </c>
      <c r="I53" s="58">
        <f t="shared" si="0"/>
        <v>100</v>
      </c>
    </row>
    <row r="54" spans="1:9" s="7" customFormat="1" ht="33" customHeight="1">
      <c r="A54" s="61" t="s">
        <v>146</v>
      </c>
      <c r="B54" s="62"/>
      <c r="C54" s="62"/>
      <c r="D54" s="8"/>
      <c r="E54" s="23" t="s">
        <v>76</v>
      </c>
      <c r="F54" s="24" t="s">
        <v>147</v>
      </c>
      <c r="G54" s="46">
        <v>1059.116</v>
      </c>
      <c r="H54" s="46">
        <v>1059.116</v>
      </c>
      <c r="I54" s="58">
        <f t="shared" si="0"/>
        <v>100</v>
      </c>
    </row>
    <row r="55" spans="1:9" s="12" customFormat="1" ht="49.5" customHeight="1">
      <c r="A55" s="30" t="s">
        <v>148</v>
      </c>
      <c r="B55" s="14">
        <v>984</v>
      </c>
      <c r="C55" s="15" t="s">
        <v>4</v>
      </c>
      <c r="D55" s="15" t="s">
        <v>6</v>
      </c>
      <c r="E55" s="29" t="s">
        <v>83</v>
      </c>
      <c r="F55" s="28" t="s">
        <v>0</v>
      </c>
      <c r="G55" s="45">
        <f t="shared" si="2"/>
        <v>44.058</v>
      </c>
      <c r="H55" s="45">
        <f t="shared" si="2"/>
        <v>44.05</v>
      </c>
      <c r="I55" s="57">
        <f t="shared" si="0"/>
        <v>99.98184211720913</v>
      </c>
    </row>
    <row r="56" spans="1:9" s="7" customFormat="1" ht="18" customHeight="1">
      <c r="A56" s="20" t="s">
        <v>40</v>
      </c>
      <c r="B56" s="10">
        <v>984</v>
      </c>
      <c r="C56" s="8" t="s">
        <v>4</v>
      </c>
      <c r="D56" s="8" t="s">
        <v>6</v>
      </c>
      <c r="E56" s="23" t="s">
        <v>84</v>
      </c>
      <c r="F56" s="24" t="s">
        <v>0</v>
      </c>
      <c r="G56" s="46">
        <f t="shared" si="2"/>
        <v>44.058</v>
      </c>
      <c r="H56" s="46">
        <f t="shared" si="2"/>
        <v>44.05</v>
      </c>
      <c r="I56" s="58">
        <f t="shared" si="0"/>
        <v>99.98184211720913</v>
      </c>
    </row>
    <row r="57" spans="1:9" s="12" customFormat="1" ht="16.5" customHeight="1">
      <c r="A57" s="20" t="s">
        <v>82</v>
      </c>
      <c r="B57" s="14">
        <v>984</v>
      </c>
      <c r="C57" s="15" t="s">
        <v>4</v>
      </c>
      <c r="D57" s="15" t="s">
        <v>12</v>
      </c>
      <c r="E57" s="23" t="s">
        <v>122</v>
      </c>
      <c r="F57" s="24" t="s">
        <v>0</v>
      </c>
      <c r="G57" s="46">
        <f t="shared" si="2"/>
        <v>44.058</v>
      </c>
      <c r="H57" s="46">
        <f t="shared" si="2"/>
        <v>44.05</v>
      </c>
      <c r="I57" s="58">
        <f t="shared" si="0"/>
        <v>99.98184211720913</v>
      </c>
    </row>
    <row r="58" spans="1:9" s="12" customFormat="1" ht="16.5" customHeight="1">
      <c r="A58" s="61" t="s">
        <v>31</v>
      </c>
      <c r="B58" s="62"/>
      <c r="C58" s="62"/>
      <c r="D58" s="15"/>
      <c r="E58" s="23" t="s">
        <v>122</v>
      </c>
      <c r="F58" s="24" t="s">
        <v>29</v>
      </c>
      <c r="G58" s="46">
        <v>44.058</v>
      </c>
      <c r="H58" s="46">
        <v>44.05</v>
      </c>
      <c r="I58" s="58">
        <f t="shared" si="0"/>
        <v>99.98184211720913</v>
      </c>
    </row>
    <row r="59" spans="1:9" s="12" customFormat="1" ht="50.25" customHeight="1">
      <c r="A59" s="30" t="s">
        <v>149</v>
      </c>
      <c r="B59" s="14">
        <v>984</v>
      </c>
      <c r="C59" s="15" t="s">
        <v>4</v>
      </c>
      <c r="D59" s="15" t="s">
        <v>12</v>
      </c>
      <c r="E59" s="29" t="s">
        <v>57</v>
      </c>
      <c r="F59" s="28" t="s">
        <v>0</v>
      </c>
      <c r="G59" s="45">
        <f aca="true" t="shared" si="3" ref="G59:H61">SUM(G60)</f>
        <v>2430.785</v>
      </c>
      <c r="H59" s="45">
        <f t="shared" si="3"/>
        <v>2053.2889999999998</v>
      </c>
      <c r="I59" s="57">
        <f t="shared" si="0"/>
        <v>84.47020201292997</v>
      </c>
    </row>
    <row r="60" spans="1:9" s="7" customFormat="1" ht="19.5" customHeight="1">
      <c r="A60" s="20" t="s">
        <v>40</v>
      </c>
      <c r="B60" s="10">
        <v>984</v>
      </c>
      <c r="C60" s="8" t="s">
        <v>4</v>
      </c>
      <c r="D60" s="8" t="s">
        <v>12</v>
      </c>
      <c r="E60" s="23" t="s">
        <v>58</v>
      </c>
      <c r="F60" s="24" t="s">
        <v>0</v>
      </c>
      <c r="G60" s="46">
        <f>SUM(G62+G64+G65+G69+G71)</f>
        <v>2430.785</v>
      </c>
      <c r="H60" s="46">
        <f>SUM(H62+H64+H65+H69+H71)</f>
        <v>2053.2889999999998</v>
      </c>
      <c r="I60" s="58">
        <f t="shared" si="0"/>
        <v>84.47020201292997</v>
      </c>
    </row>
    <row r="61" spans="1:9" s="7" customFormat="1" ht="18.75" customHeight="1">
      <c r="A61" s="20" t="s">
        <v>59</v>
      </c>
      <c r="B61" s="10">
        <v>984</v>
      </c>
      <c r="C61" s="8" t="s">
        <v>4</v>
      </c>
      <c r="D61" s="8" t="s">
        <v>12</v>
      </c>
      <c r="E61" s="23" t="s">
        <v>123</v>
      </c>
      <c r="F61" s="24" t="s">
        <v>0</v>
      </c>
      <c r="G61" s="46">
        <f t="shared" si="3"/>
        <v>100</v>
      </c>
      <c r="H61" s="46">
        <f t="shared" si="3"/>
        <v>0</v>
      </c>
      <c r="I61" s="58">
        <f t="shared" si="0"/>
        <v>0</v>
      </c>
    </row>
    <row r="62" spans="1:9" s="7" customFormat="1" ht="18.75" customHeight="1">
      <c r="A62" s="61" t="s">
        <v>31</v>
      </c>
      <c r="B62" s="62"/>
      <c r="C62" s="62"/>
      <c r="D62" s="8"/>
      <c r="E62" s="23" t="s">
        <v>123</v>
      </c>
      <c r="F62" s="24" t="s">
        <v>29</v>
      </c>
      <c r="G62" s="46">
        <v>100</v>
      </c>
      <c r="H62" s="46">
        <v>0</v>
      </c>
      <c r="I62" s="58">
        <f t="shared" si="0"/>
        <v>0</v>
      </c>
    </row>
    <row r="63" spans="1:9" s="7" customFormat="1" ht="18" customHeight="1" hidden="1">
      <c r="A63" s="20" t="s">
        <v>60</v>
      </c>
      <c r="B63" s="10">
        <v>984</v>
      </c>
      <c r="C63" s="8" t="s">
        <v>4</v>
      </c>
      <c r="D63" s="8" t="s">
        <v>12</v>
      </c>
      <c r="E63" s="23" t="s">
        <v>124</v>
      </c>
      <c r="F63" s="24" t="s">
        <v>0</v>
      </c>
      <c r="G63" s="46">
        <f>SUM(G64)</f>
        <v>0</v>
      </c>
      <c r="H63" s="46">
        <f>SUM(H64)</f>
        <v>0</v>
      </c>
      <c r="I63" s="58" t="e">
        <f t="shared" si="0"/>
        <v>#DIV/0!</v>
      </c>
    </row>
    <row r="64" spans="1:9" s="7" customFormat="1" ht="18" customHeight="1" hidden="1">
      <c r="A64" s="61" t="s">
        <v>31</v>
      </c>
      <c r="B64" s="62"/>
      <c r="C64" s="62"/>
      <c r="D64" s="8"/>
      <c r="E64" s="23" t="s">
        <v>124</v>
      </c>
      <c r="F64" s="24" t="s">
        <v>29</v>
      </c>
      <c r="G64" s="46">
        <v>0</v>
      </c>
      <c r="H64" s="46">
        <v>0</v>
      </c>
      <c r="I64" s="58" t="e">
        <f t="shared" si="0"/>
        <v>#DIV/0!</v>
      </c>
    </row>
    <row r="65" spans="1:9" s="12" customFormat="1" ht="18" customHeight="1">
      <c r="A65" s="20" t="s">
        <v>61</v>
      </c>
      <c r="B65" s="14">
        <v>984</v>
      </c>
      <c r="C65" s="15" t="s">
        <v>4</v>
      </c>
      <c r="D65" s="15" t="s">
        <v>13</v>
      </c>
      <c r="E65" s="23" t="s">
        <v>125</v>
      </c>
      <c r="F65" s="24" t="s">
        <v>0</v>
      </c>
      <c r="G65" s="46">
        <f>SUM(G66:G67)</f>
        <v>1173.45</v>
      </c>
      <c r="H65" s="46">
        <f>SUM(H66:H67)</f>
        <v>895.954</v>
      </c>
      <c r="I65" s="58">
        <f t="shared" si="0"/>
        <v>76.35212407857172</v>
      </c>
    </row>
    <row r="66" spans="1:9" s="12" customFormat="1" ht="18" customHeight="1">
      <c r="A66" s="63" t="s">
        <v>31</v>
      </c>
      <c r="B66" s="63"/>
      <c r="C66" s="63"/>
      <c r="D66" s="15"/>
      <c r="E66" s="23" t="s">
        <v>125</v>
      </c>
      <c r="F66" s="24" t="s">
        <v>29</v>
      </c>
      <c r="G66" s="46">
        <v>1073.45</v>
      </c>
      <c r="H66" s="46">
        <v>795.954</v>
      </c>
      <c r="I66" s="58">
        <f t="shared" si="0"/>
        <v>74.14914527923983</v>
      </c>
    </row>
    <row r="67" spans="1:9" s="12" customFormat="1" ht="18" customHeight="1">
      <c r="A67" s="63" t="s">
        <v>32</v>
      </c>
      <c r="B67" s="63"/>
      <c r="C67" s="63"/>
      <c r="D67" s="15"/>
      <c r="E67" s="23" t="s">
        <v>125</v>
      </c>
      <c r="F67" s="24" t="s">
        <v>30</v>
      </c>
      <c r="G67" s="46">
        <v>100</v>
      </c>
      <c r="H67" s="46">
        <v>100</v>
      </c>
      <c r="I67" s="58">
        <f t="shared" si="0"/>
        <v>100</v>
      </c>
    </row>
    <row r="68" spans="1:9" s="7" customFormat="1" ht="15.75" customHeight="1">
      <c r="A68" s="20" t="s">
        <v>62</v>
      </c>
      <c r="B68" s="10">
        <v>984</v>
      </c>
      <c r="C68" s="8" t="s">
        <v>4</v>
      </c>
      <c r="D68" s="8" t="s">
        <v>13</v>
      </c>
      <c r="E68" s="23" t="s">
        <v>129</v>
      </c>
      <c r="F68" s="24" t="s">
        <v>0</v>
      </c>
      <c r="G68" s="46">
        <f>SUM(G69)</f>
        <v>1157.335</v>
      </c>
      <c r="H68" s="46">
        <f>SUM(H69)</f>
        <v>1157.335</v>
      </c>
      <c r="I68" s="58">
        <f t="shared" si="0"/>
        <v>100</v>
      </c>
    </row>
    <row r="69" spans="1:9" s="7" customFormat="1" ht="15.75" customHeight="1">
      <c r="A69" s="63" t="s">
        <v>31</v>
      </c>
      <c r="B69" s="63"/>
      <c r="C69" s="63"/>
      <c r="D69" s="8"/>
      <c r="E69" s="23" t="s">
        <v>129</v>
      </c>
      <c r="F69" s="24" t="s">
        <v>29</v>
      </c>
      <c r="G69" s="46">
        <v>1157.335</v>
      </c>
      <c r="H69" s="46">
        <v>1157.335</v>
      </c>
      <c r="I69" s="58">
        <f t="shared" si="0"/>
        <v>100</v>
      </c>
    </row>
    <row r="70" spans="1:9" s="7" customFormat="1" ht="15.75" customHeight="1" hidden="1">
      <c r="A70" s="37" t="s">
        <v>150</v>
      </c>
      <c r="B70" s="36"/>
      <c r="C70" s="36"/>
      <c r="D70" s="8"/>
      <c r="E70" s="23" t="s">
        <v>151</v>
      </c>
      <c r="F70" s="24" t="s">
        <v>0</v>
      </c>
      <c r="G70" s="46">
        <f>SUM(G71)</f>
        <v>0</v>
      </c>
      <c r="H70" s="46">
        <f>SUM(H71)</f>
        <v>0</v>
      </c>
      <c r="I70" s="58" t="e">
        <f t="shared" si="0"/>
        <v>#DIV/0!</v>
      </c>
    </row>
    <row r="71" spans="1:9" s="7" customFormat="1" ht="15.75" customHeight="1" hidden="1">
      <c r="A71" s="63" t="s">
        <v>31</v>
      </c>
      <c r="B71" s="63"/>
      <c r="C71" s="63"/>
      <c r="D71" s="8"/>
      <c r="E71" s="23" t="s">
        <v>151</v>
      </c>
      <c r="F71" s="24" t="s">
        <v>29</v>
      </c>
      <c r="G71" s="46">
        <v>0</v>
      </c>
      <c r="H71" s="46">
        <v>0</v>
      </c>
      <c r="I71" s="58" t="e">
        <f t="shared" si="0"/>
        <v>#DIV/0!</v>
      </c>
    </row>
    <row r="72" spans="1:9" s="12" customFormat="1" ht="63.75" customHeight="1">
      <c r="A72" s="30" t="s">
        <v>152</v>
      </c>
      <c r="B72" s="14">
        <v>984</v>
      </c>
      <c r="C72" s="15" t="s">
        <v>4</v>
      </c>
      <c r="D72" s="15" t="s">
        <v>13</v>
      </c>
      <c r="E72" s="29" t="s">
        <v>9</v>
      </c>
      <c r="F72" s="28" t="s">
        <v>0</v>
      </c>
      <c r="G72" s="45">
        <f aca="true" t="shared" si="4" ref="G72:H74">SUM(G73)</f>
        <v>378.609</v>
      </c>
      <c r="H72" s="45">
        <f t="shared" si="4"/>
        <v>80.555</v>
      </c>
      <c r="I72" s="57">
        <f t="shared" si="0"/>
        <v>21.276567646305296</v>
      </c>
    </row>
    <row r="73" spans="1:9" s="7" customFormat="1" ht="21" customHeight="1">
      <c r="A73" s="20" t="s">
        <v>40</v>
      </c>
      <c r="B73" s="10">
        <v>984</v>
      </c>
      <c r="C73" s="8" t="s">
        <v>4</v>
      </c>
      <c r="D73" s="8" t="s">
        <v>13</v>
      </c>
      <c r="E73" s="23" t="s">
        <v>43</v>
      </c>
      <c r="F73" s="24" t="s">
        <v>0</v>
      </c>
      <c r="G73" s="46">
        <f>SUM(G74+G78+G80)</f>
        <v>378.609</v>
      </c>
      <c r="H73" s="46">
        <f>SUM(H74+H78+H80)</f>
        <v>80.555</v>
      </c>
      <c r="I73" s="58">
        <f t="shared" si="0"/>
        <v>21.276567646305296</v>
      </c>
    </row>
    <row r="74" spans="1:9" s="7" customFormat="1" ht="21" customHeight="1">
      <c r="A74" s="21" t="s">
        <v>44</v>
      </c>
      <c r="B74" s="10">
        <v>984</v>
      </c>
      <c r="C74" s="8" t="s">
        <v>4</v>
      </c>
      <c r="D74" s="8" t="s">
        <v>13</v>
      </c>
      <c r="E74" s="23" t="s">
        <v>126</v>
      </c>
      <c r="F74" s="24" t="s">
        <v>0</v>
      </c>
      <c r="G74" s="46">
        <f>SUM(G75:G76)</f>
        <v>375.162</v>
      </c>
      <c r="H74" s="46">
        <f t="shared" si="4"/>
        <v>77.108</v>
      </c>
      <c r="I74" s="58">
        <f t="shared" si="0"/>
        <v>20.553254327463872</v>
      </c>
    </row>
    <row r="75" spans="1:9" s="7" customFormat="1" ht="14.25" customHeight="1">
      <c r="A75" s="61" t="s">
        <v>31</v>
      </c>
      <c r="B75" s="62"/>
      <c r="C75" s="62"/>
      <c r="D75" s="8"/>
      <c r="E75" s="23" t="s">
        <v>126</v>
      </c>
      <c r="F75" s="24" t="s">
        <v>29</v>
      </c>
      <c r="G75" s="46">
        <v>325.162</v>
      </c>
      <c r="H75" s="46">
        <v>77.108</v>
      </c>
      <c r="I75" s="58">
        <f t="shared" si="0"/>
        <v>23.713718085139103</v>
      </c>
    </row>
    <row r="76" spans="1:9" s="7" customFormat="1" ht="14.25" customHeight="1">
      <c r="A76" s="61" t="s">
        <v>32</v>
      </c>
      <c r="B76" s="62"/>
      <c r="C76" s="62"/>
      <c r="D76" s="8"/>
      <c r="E76" s="23" t="s">
        <v>126</v>
      </c>
      <c r="F76" s="24" t="s">
        <v>30</v>
      </c>
      <c r="G76" s="46">
        <v>50</v>
      </c>
      <c r="H76" s="46">
        <v>0</v>
      </c>
      <c r="I76" s="58">
        <f t="shared" si="0"/>
        <v>0</v>
      </c>
    </row>
    <row r="77" spans="1:9" s="7" customFormat="1" ht="40.5" customHeight="1">
      <c r="A77" s="21" t="s">
        <v>102</v>
      </c>
      <c r="B77" s="10">
        <v>984</v>
      </c>
      <c r="C77" s="8" t="s">
        <v>4</v>
      </c>
      <c r="D77" s="8" t="s">
        <v>13</v>
      </c>
      <c r="E77" s="23" t="s">
        <v>127</v>
      </c>
      <c r="F77" s="24" t="s">
        <v>0</v>
      </c>
      <c r="G77" s="46">
        <f aca="true" t="shared" si="5" ref="G77:H79">SUM(G78)</f>
        <v>3.447</v>
      </c>
      <c r="H77" s="46">
        <f t="shared" si="5"/>
        <v>3.447</v>
      </c>
      <c r="I77" s="58">
        <f aca="true" t="shared" si="6" ref="I77:I134">SUM(H77/G77*100)</f>
        <v>100</v>
      </c>
    </row>
    <row r="78" spans="1:9" s="7" customFormat="1" ht="21" customHeight="1">
      <c r="A78" s="61" t="s">
        <v>31</v>
      </c>
      <c r="B78" s="62"/>
      <c r="C78" s="62"/>
      <c r="D78" s="8"/>
      <c r="E78" s="23" t="s">
        <v>127</v>
      </c>
      <c r="F78" s="24" t="s">
        <v>29</v>
      </c>
      <c r="G78" s="46">
        <v>3.447</v>
      </c>
      <c r="H78" s="46">
        <v>3.447</v>
      </c>
      <c r="I78" s="58">
        <f t="shared" si="6"/>
        <v>100</v>
      </c>
    </row>
    <row r="79" spans="1:9" s="7" customFormat="1" ht="30" customHeight="1" hidden="1">
      <c r="A79" s="21" t="s">
        <v>65</v>
      </c>
      <c r="B79" s="10">
        <v>984</v>
      </c>
      <c r="C79" s="8" t="s">
        <v>4</v>
      </c>
      <c r="D79" s="8" t="s">
        <v>13</v>
      </c>
      <c r="E79" s="23" t="s">
        <v>128</v>
      </c>
      <c r="F79" s="24" t="s">
        <v>0</v>
      </c>
      <c r="G79" s="46">
        <f t="shared" si="5"/>
        <v>0</v>
      </c>
      <c r="H79" s="46">
        <f t="shared" si="5"/>
        <v>0</v>
      </c>
      <c r="I79" s="58" t="e">
        <f t="shared" si="6"/>
        <v>#DIV/0!</v>
      </c>
    </row>
    <row r="80" spans="1:9" s="7" customFormat="1" ht="19.5" customHeight="1" hidden="1">
      <c r="A80" s="61" t="s">
        <v>31</v>
      </c>
      <c r="B80" s="62"/>
      <c r="C80" s="62"/>
      <c r="D80" s="8"/>
      <c r="E80" s="23" t="s">
        <v>128</v>
      </c>
      <c r="F80" s="24" t="s">
        <v>29</v>
      </c>
      <c r="G80" s="46"/>
      <c r="H80" s="46"/>
      <c r="I80" s="58" t="e">
        <f t="shared" si="6"/>
        <v>#DIV/0!</v>
      </c>
    </row>
    <row r="81" spans="1:9" s="12" customFormat="1" ht="62.25" customHeight="1">
      <c r="A81" s="26" t="s">
        <v>153</v>
      </c>
      <c r="B81" s="14">
        <v>984</v>
      </c>
      <c r="C81" s="15" t="s">
        <v>4</v>
      </c>
      <c r="D81" s="15" t="s">
        <v>13</v>
      </c>
      <c r="E81" s="29" t="s">
        <v>22</v>
      </c>
      <c r="F81" s="28" t="s">
        <v>0</v>
      </c>
      <c r="G81" s="45">
        <f>SUM(G82+G91+G97+G100+G103+G110)</f>
        <v>4385.614</v>
      </c>
      <c r="H81" s="45">
        <f>SUM(H82+H91+H97+H100+H103+H110)</f>
        <v>4342.257</v>
      </c>
      <c r="I81" s="57">
        <f t="shared" si="6"/>
        <v>99.01138130259525</v>
      </c>
    </row>
    <row r="82" spans="1:9" s="7" customFormat="1" ht="40.5" customHeight="1">
      <c r="A82" s="19" t="s">
        <v>23</v>
      </c>
      <c r="B82" s="10">
        <v>984</v>
      </c>
      <c r="C82" s="8" t="s">
        <v>4</v>
      </c>
      <c r="D82" s="8" t="s">
        <v>13</v>
      </c>
      <c r="E82" s="23" t="s">
        <v>24</v>
      </c>
      <c r="F82" s="24" t="s">
        <v>0</v>
      </c>
      <c r="G82" s="46">
        <f>SUM(G83+G85+G87)</f>
        <v>3611.1030000000005</v>
      </c>
      <c r="H82" s="46">
        <f>SUM(H83+H85+H87)</f>
        <v>3567.7470000000003</v>
      </c>
      <c r="I82" s="58">
        <f t="shared" si="6"/>
        <v>98.79936961089174</v>
      </c>
    </row>
    <row r="83" spans="1:9" s="7" customFormat="1" ht="19.5" customHeight="1">
      <c r="A83" s="19" t="s">
        <v>110</v>
      </c>
      <c r="B83" s="10">
        <v>984</v>
      </c>
      <c r="C83" s="8" t="s">
        <v>4</v>
      </c>
      <c r="D83" s="8" t="s">
        <v>13</v>
      </c>
      <c r="E83" s="23" t="s">
        <v>25</v>
      </c>
      <c r="F83" s="24" t="s">
        <v>0</v>
      </c>
      <c r="G83" s="46">
        <f>SUM(G84)</f>
        <v>468.556</v>
      </c>
      <c r="H83" s="46">
        <f>SUM(H84)</f>
        <v>468.555</v>
      </c>
      <c r="I83" s="58">
        <f t="shared" si="6"/>
        <v>99.99978657833856</v>
      </c>
    </row>
    <row r="84" spans="1:9" s="7" customFormat="1" ht="45.75" customHeight="1">
      <c r="A84" s="64" t="s">
        <v>112</v>
      </c>
      <c r="B84" s="64"/>
      <c r="C84" s="65"/>
      <c r="D84" s="8"/>
      <c r="E84" s="23" t="s">
        <v>25</v>
      </c>
      <c r="F84" s="24" t="s">
        <v>113</v>
      </c>
      <c r="G84" s="46">
        <v>468.556</v>
      </c>
      <c r="H84" s="46">
        <v>468.555</v>
      </c>
      <c r="I84" s="58">
        <f t="shared" si="6"/>
        <v>99.99978657833856</v>
      </c>
    </row>
    <row r="85" spans="1:9" s="7" customFormat="1" ht="18" customHeight="1">
      <c r="A85" s="19" t="s">
        <v>27</v>
      </c>
      <c r="B85" s="10">
        <v>984</v>
      </c>
      <c r="C85" s="8" t="s">
        <v>4</v>
      </c>
      <c r="D85" s="8" t="s">
        <v>13</v>
      </c>
      <c r="E85" s="23" t="s">
        <v>26</v>
      </c>
      <c r="F85" s="24" t="s">
        <v>0</v>
      </c>
      <c r="G85" s="46">
        <f>SUM(G86)</f>
        <v>10.9</v>
      </c>
      <c r="H85" s="46">
        <f>SUM(H86)</f>
        <v>10.9</v>
      </c>
      <c r="I85" s="58">
        <f t="shared" si="6"/>
        <v>100</v>
      </c>
    </row>
    <row r="86" spans="1:9" s="7" customFormat="1" ht="48" customHeight="1">
      <c r="A86" s="64" t="s">
        <v>112</v>
      </c>
      <c r="B86" s="64"/>
      <c r="C86" s="65"/>
      <c r="D86" s="8"/>
      <c r="E86" s="23" t="s">
        <v>26</v>
      </c>
      <c r="F86" s="24" t="s">
        <v>113</v>
      </c>
      <c r="G86" s="46">
        <v>10.9</v>
      </c>
      <c r="H86" s="46">
        <v>10.9</v>
      </c>
      <c r="I86" s="58">
        <f t="shared" si="6"/>
        <v>100</v>
      </c>
    </row>
    <row r="87" spans="1:9" s="7" customFormat="1" ht="17.25" customHeight="1">
      <c r="A87" s="20" t="s">
        <v>111</v>
      </c>
      <c r="B87" s="10">
        <v>984</v>
      </c>
      <c r="C87" s="8" t="s">
        <v>4</v>
      </c>
      <c r="D87" s="8" t="s">
        <v>13</v>
      </c>
      <c r="E87" s="23" t="s">
        <v>28</v>
      </c>
      <c r="F87" s="24" t="s">
        <v>0</v>
      </c>
      <c r="G87" s="46">
        <f>SUM(G88:G90)</f>
        <v>3131.6470000000004</v>
      </c>
      <c r="H87" s="46">
        <f>SUM(H88:H90)</f>
        <v>3088.2920000000004</v>
      </c>
      <c r="I87" s="58">
        <f t="shared" si="6"/>
        <v>98.61558470670545</v>
      </c>
    </row>
    <row r="88" spans="1:9" s="7" customFormat="1" ht="45.75" customHeight="1">
      <c r="A88" s="64" t="s">
        <v>112</v>
      </c>
      <c r="B88" s="64"/>
      <c r="C88" s="65"/>
      <c r="D88" s="8"/>
      <c r="E88" s="23" t="s">
        <v>28</v>
      </c>
      <c r="F88" s="24" t="s">
        <v>113</v>
      </c>
      <c r="G88" s="46">
        <v>2359.617</v>
      </c>
      <c r="H88" s="46">
        <v>2359.616</v>
      </c>
      <c r="I88" s="58">
        <f t="shared" si="6"/>
        <v>99.99995762024089</v>
      </c>
    </row>
    <row r="89" spans="1:9" s="7" customFormat="1" ht="17.25" customHeight="1">
      <c r="A89" s="63" t="s">
        <v>31</v>
      </c>
      <c r="B89" s="63"/>
      <c r="C89" s="63"/>
      <c r="D89" s="8"/>
      <c r="E89" s="23" t="s">
        <v>28</v>
      </c>
      <c r="F89" s="24" t="s">
        <v>29</v>
      </c>
      <c r="G89" s="46">
        <v>725.288</v>
      </c>
      <c r="H89" s="46">
        <v>681.934</v>
      </c>
      <c r="I89" s="58">
        <f t="shared" si="6"/>
        <v>94.02251243643903</v>
      </c>
    </row>
    <row r="90" spans="1:9" s="7" customFormat="1" ht="17.25" customHeight="1">
      <c r="A90" s="63" t="s">
        <v>32</v>
      </c>
      <c r="B90" s="63"/>
      <c r="C90" s="63"/>
      <c r="D90" s="8"/>
      <c r="E90" s="23" t="s">
        <v>28</v>
      </c>
      <c r="F90" s="24" t="s">
        <v>30</v>
      </c>
      <c r="G90" s="46">
        <v>46.742</v>
      </c>
      <c r="H90" s="46">
        <v>46.742</v>
      </c>
      <c r="I90" s="58">
        <f t="shared" si="6"/>
        <v>100</v>
      </c>
    </row>
    <row r="91" spans="1:9" s="7" customFormat="1" ht="33.75" customHeight="1">
      <c r="A91" s="20" t="s">
        <v>47</v>
      </c>
      <c r="B91" s="10">
        <v>984</v>
      </c>
      <c r="C91" s="8" t="s">
        <v>4</v>
      </c>
      <c r="D91" s="8" t="s">
        <v>13</v>
      </c>
      <c r="E91" s="23" t="s">
        <v>45</v>
      </c>
      <c r="F91" s="24" t="s">
        <v>0</v>
      </c>
      <c r="G91" s="46">
        <f>SUM(G92)</f>
        <v>735.031</v>
      </c>
      <c r="H91" s="46">
        <f>SUM(H92)</f>
        <v>735.03</v>
      </c>
      <c r="I91" s="58">
        <f t="shared" si="6"/>
        <v>99.99986395131634</v>
      </c>
    </row>
    <row r="92" spans="1:9" s="12" customFormat="1" ht="21" customHeight="1">
      <c r="A92" s="19" t="s">
        <v>48</v>
      </c>
      <c r="B92" s="11">
        <v>984</v>
      </c>
      <c r="C92" s="8" t="s">
        <v>4</v>
      </c>
      <c r="D92" s="8" t="s">
        <v>13</v>
      </c>
      <c r="E92" s="23" t="s">
        <v>46</v>
      </c>
      <c r="F92" s="24" t="s">
        <v>0</v>
      </c>
      <c r="G92" s="46">
        <f>SUM(G93:G96)</f>
        <v>735.031</v>
      </c>
      <c r="H92" s="46">
        <f>SUM(H93:H96)</f>
        <v>735.03</v>
      </c>
      <c r="I92" s="58">
        <f t="shared" si="6"/>
        <v>99.99986395131634</v>
      </c>
    </row>
    <row r="93" spans="1:9" s="12" customFormat="1" ht="45.75" customHeight="1">
      <c r="A93" s="64" t="s">
        <v>112</v>
      </c>
      <c r="B93" s="64"/>
      <c r="C93" s="65"/>
      <c r="D93" s="8"/>
      <c r="E93" s="23" t="s">
        <v>46</v>
      </c>
      <c r="F93" s="24" t="s">
        <v>113</v>
      </c>
      <c r="G93" s="46">
        <v>700.913</v>
      </c>
      <c r="H93" s="46">
        <v>700.913</v>
      </c>
      <c r="I93" s="58">
        <f t="shared" si="6"/>
        <v>100</v>
      </c>
    </row>
    <row r="94" spans="1:9" s="12" customFormat="1" ht="21" customHeight="1">
      <c r="A94" s="61" t="s">
        <v>31</v>
      </c>
      <c r="B94" s="62"/>
      <c r="C94" s="62"/>
      <c r="D94" s="8"/>
      <c r="E94" s="23" t="s">
        <v>46</v>
      </c>
      <c r="F94" s="24" t="s">
        <v>29</v>
      </c>
      <c r="G94" s="46">
        <v>20.588</v>
      </c>
      <c r="H94" s="46">
        <v>20.587</v>
      </c>
      <c r="I94" s="58">
        <f t="shared" si="6"/>
        <v>99.99514280163201</v>
      </c>
    </row>
    <row r="95" spans="1:9" s="12" customFormat="1" ht="21" customHeight="1">
      <c r="A95" s="67" t="s">
        <v>36</v>
      </c>
      <c r="B95" s="68"/>
      <c r="C95" s="69"/>
      <c r="D95" s="8"/>
      <c r="E95" s="23" t="s">
        <v>46</v>
      </c>
      <c r="F95" s="24" t="s">
        <v>37</v>
      </c>
      <c r="G95" s="46">
        <v>6</v>
      </c>
      <c r="H95" s="46">
        <v>6</v>
      </c>
      <c r="I95" s="58">
        <f t="shared" si="6"/>
        <v>100</v>
      </c>
    </row>
    <row r="96" spans="1:9" s="12" customFormat="1" ht="21" customHeight="1">
      <c r="A96" s="67" t="s">
        <v>32</v>
      </c>
      <c r="B96" s="68"/>
      <c r="C96" s="69"/>
      <c r="D96" s="8"/>
      <c r="E96" s="23" t="s">
        <v>46</v>
      </c>
      <c r="F96" s="24" t="s">
        <v>30</v>
      </c>
      <c r="G96" s="46">
        <v>7.53</v>
      </c>
      <c r="H96" s="46">
        <v>7.53</v>
      </c>
      <c r="I96" s="58">
        <f t="shared" si="6"/>
        <v>100</v>
      </c>
    </row>
    <row r="97" spans="1:9" s="12" customFormat="1" ht="18.75" customHeight="1">
      <c r="A97" s="34" t="s">
        <v>103</v>
      </c>
      <c r="B97" s="11">
        <v>984</v>
      </c>
      <c r="C97" s="35" t="s">
        <v>4</v>
      </c>
      <c r="D97" s="8" t="s">
        <v>13</v>
      </c>
      <c r="E97" s="23" t="s">
        <v>105</v>
      </c>
      <c r="F97" s="24" t="s">
        <v>0</v>
      </c>
      <c r="G97" s="46">
        <f aca="true" t="shared" si="7" ref="G97:H101">SUM(G98)</f>
        <v>37.98</v>
      </c>
      <c r="H97" s="46">
        <f t="shared" si="7"/>
        <v>37.98</v>
      </c>
      <c r="I97" s="58">
        <f t="shared" si="6"/>
        <v>100</v>
      </c>
    </row>
    <row r="98" spans="1:9" s="12" customFormat="1" ht="15" customHeight="1">
      <c r="A98" s="20" t="s">
        <v>104</v>
      </c>
      <c r="B98" s="11">
        <v>984</v>
      </c>
      <c r="C98" s="8" t="s">
        <v>4</v>
      </c>
      <c r="D98" s="8" t="s">
        <v>13</v>
      </c>
      <c r="E98" s="23" t="s">
        <v>106</v>
      </c>
      <c r="F98" s="24" t="s">
        <v>0</v>
      </c>
      <c r="G98" s="46">
        <f t="shared" si="7"/>
        <v>37.98</v>
      </c>
      <c r="H98" s="46">
        <f t="shared" si="7"/>
        <v>37.98</v>
      </c>
      <c r="I98" s="58">
        <f t="shared" si="6"/>
        <v>100</v>
      </c>
    </row>
    <row r="99" spans="1:9" s="12" customFormat="1" ht="15" customHeight="1">
      <c r="A99" s="61" t="s">
        <v>36</v>
      </c>
      <c r="B99" s="62"/>
      <c r="C99" s="62"/>
      <c r="D99" s="8"/>
      <c r="E99" s="23" t="s">
        <v>106</v>
      </c>
      <c r="F99" s="24" t="s">
        <v>37</v>
      </c>
      <c r="G99" s="46">
        <v>37.98</v>
      </c>
      <c r="H99" s="46">
        <v>37.98</v>
      </c>
      <c r="I99" s="58">
        <f t="shared" si="6"/>
        <v>100</v>
      </c>
    </row>
    <row r="100" spans="1:9" s="12" customFormat="1" ht="17.25" customHeight="1" hidden="1">
      <c r="A100" s="20" t="s">
        <v>21</v>
      </c>
      <c r="B100" s="11">
        <v>984</v>
      </c>
      <c r="C100" s="8" t="s">
        <v>4</v>
      </c>
      <c r="D100" s="8" t="s">
        <v>13</v>
      </c>
      <c r="E100" s="23" t="s">
        <v>49</v>
      </c>
      <c r="F100" s="24" t="s">
        <v>0</v>
      </c>
      <c r="G100" s="46">
        <f t="shared" si="7"/>
        <v>0</v>
      </c>
      <c r="H100" s="46">
        <f t="shared" si="7"/>
        <v>0</v>
      </c>
      <c r="I100" s="58" t="e">
        <f t="shared" si="6"/>
        <v>#DIV/0!</v>
      </c>
    </row>
    <row r="101" spans="1:9" s="7" customFormat="1" ht="17.25" customHeight="1" hidden="1">
      <c r="A101" s="20" t="s">
        <v>21</v>
      </c>
      <c r="B101" s="10">
        <v>984</v>
      </c>
      <c r="C101" s="8" t="s">
        <v>4</v>
      </c>
      <c r="D101" s="8" t="s">
        <v>13</v>
      </c>
      <c r="E101" s="23" t="s">
        <v>50</v>
      </c>
      <c r="F101" s="24" t="s">
        <v>0</v>
      </c>
      <c r="G101" s="46">
        <f t="shared" si="7"/>
        <v>0</v>
      </c>
      <c r="H101" s="46">
        <f t="shared" si="7"/>
        <v>0</v>
      </c>
      <c r="I101" s="58" t="e">
        <f t="shared" si="6"/>
        <v>#DIV/0!</v>
      </c>
    </row>
    <row r="102" spans="1:9" s="7" customFormat="1" ht="17.25" customHeight="1" hidden="1">
      <c r="A102" s="61" t="s">
        <v>32</v>
      </c>
      <c r="B102" s="62"/>
      <c r="C102" s="62"/>
      <c r="D102" s="8"/>
      <c r="E102" s="23" t="s">
        <v>50</v>
      </c>
      <c r="F102" s="24" t="s">
        <v>30</v>
      </c>
      <c r="G102" s="46">
        <v>0</v>
      </c>
      <c r="H102" s="46">
        <v>0</v>
      </c>
      <c r="I102" s="58" t="e">
        <f t="shared" si="6"/>
        <v>#DIV/0!</v>
      </c>
    </row>
    <row r="103" spans="1:9" s="7" customFormat="1" ht="46.5" customHeight="1" hidden="1">
      <c r="A103" s="20" t="s">
        <v>91</v>
      </c>
      <c r="B103" s="10">
        <v>984</v>
      </c>
      <c r="C103" s="8" t="s">
        <v>4</v>
      </c>
      <c r="D103" s="8" t="s">
        <v>13</v>
      </c>
      <c r="E103" s="23" t="s">
        <v>95</v>
      </c>
      <c r="F103" s="24" t="s">
        <v>0</v>
      </c>
      <c r="G103" s="46">
        <f>SUM(G104+G106+G108)</f>
        <v>0</v>
      </c>
      <c r="H103" s="46">
        <f>SUM(H104+H106+H108)</f>
        <v>0</v>
      </c>
      <c r="I103" s="58" t="e">
        <f t="shared" si="6"/>
        <v>#DIV/0!</v>
      </c>
    </row>
    <row r="104" spans="1:9" s="7" customFormat="1" ht="45.75" customHeight="1" hidden="1">
      <c r="A104" s="20" t="s">
        <v>92</v>
      </c>
      <c r="B104" s="10">
        <v>984</v>
      </c>
      <c r="C104" s="8" t="s">
        <v>4</v>
      </c>
      <c r="D104" s="8" t="s">
        <v>13</v>
      </c>
      <c r="E104" s="23" t="s">
        <v>96</v>
      </c>
      <c r="F104" s="24" t="s">
        <v>0</v>
      </c>
      <c r="G104" s="46">
        <f aca="true" t="shared" si="8" ref="G104:H111">SUM(G105)</f>
        <v>0</v>
      </c>
      <c r="H104" s="46">
        <f t="shared" si="8"/>
        <v>0</v>
      </c>
      <c r="I104" s="58" t="e">
        <f t="shared" si="6"/>
        <v>#DIV/0!</v>
      </c>
    </row>
    <row r="105" spans="1:9" s="7" customFormat="1" ht="20.25" customHeight="1" hidden="1">
      <c r="A105" s="61" t="s">
        <v>31</v>
      </c>
      <c r="B105" s="62"/>
      <c r="C105" s="62"/>
      <c r="D105" s="8"/>
      <c r="E105" s="23" t="s">
        <v>96</v>
      </c>
      <c r="F105" s="24" t="s">
        <v>29</v>
      </c>
      <c r="G105" s="46"/>
      <c r="H105" s="46"/>
      <c r="I105" s="58" t="e">
        <f t="shared" si="6"/>
        <v>#DIV/0!</v>
      </c>
    </row>
    <row r="106" spans="1:9" s="12" customFormat="1" ht="34.5" customHeight="1" hidden="1">
      <c r="A106" s="20" t="s">
        <v>93</v>
      </c>
      <c r="B106" s="14">
        <v>984</v>
      </c>
      <c r="C106" s="15" t="s">
        <v>7</v>
      </c>
      <c r="D106" s="15" t="s">
        <v>3</v>
      </c>
      <c r="E106" s="23" t="s">
        <v>97</v>
      </c>
      <c r="F106" s="24" t="s">
        <v>0</v>
      </c>
      <c r="G106" s="46">
        <f t="shared" si="8"/>
        <v>0</v>
      </c>
      <c r="H106" s="46">
        <f t="shared" si="8"/>
        <v>0</v>
      </c>
      <c r="I106" s="58" t="e">
        <f t="shared" si="6"/>
        <v>#DIV/0!</v>
      </c>
    </row>
    <row r="107" spans="1:9" s="12" customFormat="1" ht="19.5" customHeight="1" hidden="1">
      <c r="A107" s="61" t="s">
        <v>31</v>
      </c>
      <c r="B107" s="62"/>
      <c r="C107" s="62"/>
      <c r="D107" s="15"/>
      <c r="E107" s="23" t="s">
        <v>97</v>
      </c>
      <c r="F107" s="24" t="s">
        <v>29</v>
      </c>
      <c r="G107" s="46"/>
      <c r="H107" s="46"/>
      <c r="I107" s="58" t="e">
        <f t="shared" si="6"/>
        <v>#DIV/0!</v>
      </c>
    </row>
    <row r="108" spans="1:9" s="12" customFormat="1" ht="48" customHeight="1" hidden="1">
      <c r="A108" s="20" t="s">
        <v>94</v>
      </c>
      <c r="B108" s="14">
        <v>984</v>
      </c>
      <c r="C108" s="15" t="s">
        <v>7</v>
      </c>
      <c r="D108" s="15" t="s">
        <v>8</v>
      </c>
      <c r="E108" s="23" t="s">
        <v>98</v>
      </c>
      <c r="F108" s="24" t="s">
        <v>0</v>
      </c>
      <c r="G108" s="46">
        <f t="shared" si="8"/>
        <v>0</v>
      </c>
      <c r="H108" s="46">
        <f t="shared" si="8"/>
        <v>0</v>
      </c>
      <c r="I108" s="58" t="e">
        <f t="shared" si="6"/>
        <v>#DIV/0!</v>
      </c>
    </row>
    <row r="109" spans="1:9" s="12" customFormat="1" ht="21.75" customHeight="1" hidden="1">
      <c r="A109" s="61" t="s">
        <v>31</v>
      </c>
      <c r="B109" s="62"/>
      <c r="C109" s="62"/>
      <c r="D109" s="15"/>
      <c r="E109" s="23" t="s">
        <v>98</v>
      </c>
      <c r="F109" s="24" t="s">
        <v>29</v>
      </c>
      <c r="G109" s="46"/>
      <c r="H109" s="46"/>
      <c r="I109" s="58" t="e">
        <f t="shared" si="6"/>
        <v>#DIV/0!</v>
      </c>
    </row>
    <row r="110" spans="1:9" s="7" customFormat="1" ht="53.25" customHeight="1">
      <c r="A110" s="20" t="s">
        <v>51</v>
      </c>
      <c r="B110" s="10">
        <v>984</v>
      </c>
      <c r="C110" s="8" t="s">
        <v>7</v>
      </c>
      <c r="D110" s="8" t="s">
        <v>8</v>
      </c>
      <c r="E110" s="23" t="s">
        <v>52</v>
      </c>
      <c r="F110" s="24" t="s">
        <v>0</v>
      </c>
      <c r="G110" s="46">
        <f t="shared" si="8"/>
        <v>1.5</v>
      </c>
      <c r="H110" s="46">
        <f t="shared" si="8"/>
        <v>1.5</v>
      </c>
      <c r="I110" s="58">
        <f t="shared" si="6"/>
        <v>100</v>
      </c>
    </row>
    <row r="111" spans="1:9" s="7" customFormat="1" ht="35.25" customHeight="1">
      <c r="A111" s="20" t="s">
        <v>54</v>
      </c>
      <c r="B111" s="10">
        <v>984</v>
      </c>
      <c r="C111" s="8" t="s">
        <v>7</v>
      </c>
      <c r="D111" s="8" t="s">
        <v>8</v>
      </c>
      <c r="E111" s="23" t="s">
        <v>53</v>
      </c>
      <c r="F111" s="24" t="s">
        <v>0</v>
      </c>
      <c r="G111" s="46">
        <f t="shared" si="8"/>
        <v>1.5</v>
      </c>
      <c r="H111" s="46">
        <f t="shared" si="8"/>
        <v>1.5</v>
      </c>
      <c r="I111" s="58">
        <f t="shared" si="6"/>
        <v>100</v>
      </c>
    </row>
    <row r="112" spans="1:9" s="7" customFormat="1" ht="16.5" customHeight="1">
      <c r="A112" s="61" t="s">
        <v>31</v>
      </c>
      <c r="B112" s="62"/>
      <c r="C112" s="62"/>
      <c r="D112" s="8"/>
      <c r="E112" s="23" t="s">
        <v>53</v>
      </c>
      <c r="F112" s="24" t="s">
        <v>29</v>
      </c>
      <c r="G112" s="46">
        <v>1.5</v>
      </c>
      <c r="H112" s="46">
        <v>1.5</v>
      </c>
      <c r="I112" s="58">
        <f t="shared" si="6"/>
        <v>100</v>
      </c>
    </row>
    <row r="113" spans="1:9" s="12" customFormat="1" ht="50.25" customHeight="1">
      <c r="A113" s="30" t="s">
        <v>154</v>
      </c>
      <c r="B113" s="14">
        <v>984</v>
      </c>
      <c r="C113" s="15" t="s">
        <v>7</v>
      </c>
      <c r="D113" s="15" t="s">
        <v>8</v>
      </c>
      <c r="E113" s="29" t="s">
        <v>85</v>
      </c>
      <c r="F113" s="28" t="s">
        <v>0</v>
      </c>
      <c r="G113" s="45">
        <f aca="true" t="shared" si="9" ref="G113:H121">SUM(G114)</f>
        <v>1655.1080000000002</v>
      </c>
      <c r="H113" s="45">
        <f t="shared" si="9"/>
        <v>1454.1240000000003</v>
      </c>
      <c r="I113" s="57">
        <f t="shared" si="6"/>
        <v>87.85674409162424</v>
      </c>
    </row>
    <row r="114" spans="1:9" s="7" customFormat="1" ht="17.25" customHeight="1">
      <c r="A114" s="20" t="s">
        <v>40</v>
      </c>
      <c r="B114" s="10">
        <v>984</v>
      </c>
      <c r="C114" s="8" t="s">
        <v>7</v>
      </c>
      <c r="D114" s="8" t="s">
        <v>8</v>
      </c>
      <c r="E114" s="23" t="s">
        <v>89</v>
      </c>
      <c r="F114" s="24" t="s">
        <v>0</v>
      </c>
      <c r="G114" s="46">
        <f>SUM(G116+G118+G120+G122)</f>
        <v>1655.1080000000002</v>
      </c>
      <c r="H114" s="46">
        <f>SUM(H116+H118+H120+H122)</f>
        <v>1454.1240000000003</v>
      </c>
      <c r="I114" s="58">
        <f t="shared" si="6"/>
        <v>87.85674409162424</v>
      </c>
    </row>
    <row r="115" spans="1:9" s="12" customFormat="1" ht="17.25" customHeight="1">
      <c r="A115" s="20" t="s">
        <v>86</v>
      </c>
      <c r="B115" s="14">
        <v>984</v>
      </c>
      <c r="C115" s="15" t="s">
        <v>6</v>
      </c>
      <c r="D115" s="15" t="s">
        <v>3</v>
      </c>
      <c r="E115" s="23">
        <v>1000419</v>
      </c>
      <c r="F115" s="24" t="s">
        <v>0</v>
      </c>
      <c r="G115" s="46">
        <f t="shared" si="9"/>
        <v>1308.654</v>
      </c>
      <c r="H115" s="46">
        <f t="shared" si="9"/>
        <v>1247.13</v>
      </c>
      <c r="I115" s="58">
        <f t="shared" si="6"/>
        <v>95.29868093476198</v>
      </c>
    </row>
    <row r="116" spans="1:9" s="12" customFormat="1" ht="17.25" customHeight="1">
      <c r="A116" s="61" t="s">
        <v>31</v>
      </c>
      <c r="B116" s="62"/>
      <c r="C116" s="62"/>
      <c r="D116" s="15"/>
      <c r="E116" s="23">
        <v>1000419</v>
      </c>
      <c r="F116" s="24" t="s">
        <v>29</v>
      </c>
      <c r="G116" s="46">
        <v>1308.654</v>
      </c>
      <c r="H116" s="46">
        <v>1247.13</v>
      </c>
      <c r="I116" s="58">
        <f t="shared" si="6"/>
        <v>95.29868093476198</v>
      </c>
    </row>
    <row r="117" spans="1:9" s="12" customFormat="1" ht="33" customHeight="1">
      <c r="A117" s="20" t="s">
        <v>87</v>
      </c>
      <c r="B117" s="14">
        <v>984</v>
      </c>
      <c r="C117" s="15" t="s">
        <v>6</v>
      </c>
      <c r="D117" s="15" t="s">
        <v>20</v>
      </c>
      <c r="E117" s="23">
        <v>1000420</v>
      </c>
      <c r="F117" s="24" t="s">
        <v>0</v>
      </c>
      <c r="G117" s="46">
        <f t="shared" si="9"/>
        <v>56.796</v>
      </c>
      <c r="H117" s="46">
        <f t="shared" si="9"/>
        <v>56.795</v>
      </c>
      <c r="I117" s="58">
        <f t="shared" si="6"/>
        <v>99.99823931262766</v>
      </c>
    </row>
    <row r="118" spans="1:9" s="12" customFormat="1" ht="18" customHeight="1">
      <c r="A118" s="61" t="s">
        <v>31</v>
      </c>
      <c r="B118" s="62"/>
      <c r="C118" s="62"/>
      <c r="D118" s="17"/>
      <c r="E118" s="23">
        <v>1000420</v>
      </c>
      <c r="F118" s="24" t="s">
        <v>29</v>
      </c>
      <c r="G118" s="46">
        <v>56.796</v>
      </c>
      <c r="H118" s="46">
        <v>56.795</v>
      </c>
      <c r="I118" s="58">
        <f t="shared" si="6"/>
        <v>99.99823931262766</v>
      </c>
    </row>
    <row r="119" spans="1:9" s="12" customFormat="1" ht="17.25" customHeight="1">
      <c r="A119" s="20" t="s">
        <v>10</v>
      </c>
      <c r="B119" s="10">
        <v>984</v>
      </c>
      <c r="C119" s="9" t="s">
        <v>6</v>
      </c>
      <c r="D119" s="9" t="s">
        <v>20</v>
      </c>
      <c r="E119" s="23">
        <v>1000421</v>
      </c>
      <c r="F119" s="24" t="s">
        <v>0</v>
      </c>
      <c r="G119" s="46">
        <f t="shared" si="9"/>
        <v>32.2</v>
      </c>
      <c r="H119" s="46">
        <f t="shared" si="9"/>
        <v>32.2</v>
      </c>
      <c r="I119" s="58">
        <f t="shared" si="6"/>
        <v>100</v>
      </c>
    </row>
    <row r="120" spans="1:9" s="12" customFormat="1" ht="14.25" customHeight="1">
      <c r="A120" s="61" t="s">
        <v>31</v>
      </c>
      <c r="B120" s="62"/>
      <c r="C120" s="62"/>
      <c r="D120" s="9"/>
      <c r="E120" s="23">
        <v>1000421</v>
      </c>
      <c r="F120" s="25" t="s">
        <v>29</v>
      </c>
      <c r="G120" s="46">
        <v>32.2</v>
      </c>
      <c r="H120" s="46">
        <v>32.2</v>
      </c>
      <c r="I120" s="58">
        <f t="shared" si="6"/>
        <v>100</v>
      </c>
    </row>
    <row r="121" spans="1:9" s="12" customFormat="1" ht="19.5" customHeight="1">
      <c r="A121" s="20" t="s">
        <v>88</v>
      </c>
      <c r="B121" s="16">
        <v>984</v>
      </c>
      <c r="C121" s="9" t="s">
        <v>6</v>
      </c>
      <c r="D121" s="9" t="s">
        <v>20</v>
      </c>
      <c r="E121" s="23">
        <v>1000422</v>
      </c>
      <c r="F121" s="25" t="s">
        <v>0</v>
      </c>
      <c r="G121" s="46">
        <f t="shared" si="9"/>
        <v>257.458</v>
      </c>
      <c r="H121" s="46">
        <f t="shared" si="9"/>
        <v>117.999</v>
      </c>
      <c r="I121" s="58">
        <f t="shared" si="6"/>
        <v>45.83232993342603</v>
      </c>
    </row>
    <row r="122" spans="1:9" s="12" customFormat="1" ht="19.5" customHeight="1">
      <c r="A122" s="61" t="s">
        <v>31</v>
      </c>
      <c r="B122" s="62"/>
      <c r="C122" s="62"/>
      <c r="D122" s="9"/>
      <c r="E122" s="23">
        <v>1000422</v>
      </c>
      <c r="F122" s="25" t="s">
        <v>29</v>
      </c>
      <c r="G122" s="46">
        <v>257.458</v>
      </c>
      <c r="H122" s="46">
        <v>117.999</v>
      </c>
      <c r="I122" s="58">
        <f t="shared" si="6"/>
        <v>45.83232993342603</v>
      </c>
    </row>
    <row r="123" spans="1:9" s="12" customFormat="1" ht="46.5" customHeight="1">
      <c r="A123" s="26" t="s">
        <v>155</v>
      </c>
      <c r="B123" s="31">
        <v>984</v>
      </c>
      <c r="C123" s="17" t="s">
        <v>6</v>
      </c>
      <c r="D123" s="17" t="s">
        <v>20</v>
      </c>
      <c r="E123" s="29" t="s">
        <v>63</v>
      </c>
      <c r="F123" s="32" t="s">
        <v>0</v>
      </c>
      <c r="G123" s="45">
        <f>SUM(G125+G129+G131+G133)</f>
        <v>973.8349999999999</v>
      </c>
      <c r="H123" s="45">
        <f>SUM(H125+H129+H131+H133)</f>
        <v>973.833</v>
      </c>
      <c r="I123" s="57">
        <f t="shared" si="6"/>
        <v>99.99979462639975</v>
      </c>
    </row>
    <row r="124" spans="1:9" s="12" customFormat="1" ht="17.25" customHeight="1">
      <c r="A124" s="19" t="s">
        <v>40</v>
      </c>
      <c r="B124" s="16">
        <v>984</v>
      </c>
      <c r="C124" s="9" t="s">
        <v>6</v>
      </c>
      <c r="D124" s="9" t="s">
        <v>20</v>
      </c>
      <c r="E124" s="23" t="s">
        <v>64</v>
      </c>
      <c r="F124" s="25" t="s">
        <v>0</v>
      </c>
      <c r="G124" s="46">
        <f>SUM(G126+G130+G132+G134)</f>
        <v>973.8349999999999</v>
      </c>
      <c r="H124" s="46">
        <f>SUM(H126+H130+H132+H134)</f>
        <v>973.833</v>
      </c>
      <c r="I124" s="58">
        <f t="shared" si="6"/>
        <v>99.99979462639975</v>
      </c>
    </row>
    <row r="125" spans="1:9" s="12" customFormat="1" ht="34.5" customHeight="1">
      <c r="A125" s="19" t="s">
        <v>156</v>
      </c>
      <c r="B125" s="16">
        <v>984</v>
      </c>
      <c r="C125" s="9" t="s">
        <v>6</v>
      </c>
      <c r="D125" s="9" t="s">
        <v>20</v>
      </c>
      <c r="E125" s="23">
        <v>1100423</v>
      </c>
      <c r="F125" s="25" t="s">
        <v>0</v>
      </c>
      <c r="G125" s="46">
        <f>SUM(G126)</f>
        <v>220.75</v>
      </c>
      <c r="H125" s="46">
        <f>SUM(H126)</f>
        <v>220.749</v>
      </c>
      <c r="I125" s="58">
        <f t="shared" si="6"/>
        <v>99.9995469988675</v>
      </c>
    </row>
    <row r="126" spans="1:9" s="12" customFormat="1" ht="20.25" customHeight="1">
      <c r="A126" s="61" t="s">
        <v>31</v>
      </c>
      <c r="B126" s="62"/>
      <c r="C126" s="62"/>
      <c r="D126" s="9"/>
      <c r="E126" s="23">
        <v>1100423</v>
      </c>
      <c r="F126" s="25" t="s">
        <v>29</v>
      </c>
      <c r="G126" s="46">
        <v>220.75</v>
      </c>
      <c r="H126" s="46">
        <v>220.749</v>
      </c>
      <c r="I126" s="58">
        <f t="shared" si="6"/>
        <v>99.9995469988675</v>
      </c>
    </row>
    <row r="127" spans="1:9" s="12" customFormat="1" ht="40.5" customHeight="1" hidden="1">
      <c r="A127" s="20" t="s">
        <v>90</v>
      </c>
      <c r="B127" s="16">
        <v>984</v>
      </c>
      <c r="C127" s="9" t="s">
        <v>6</v>
      </c>
      <c r="D127" s="9" t="s">
        <v>20</v>
      </c>
      <c r="E127" s="23">
        <v>1100424</v>
      </c>
      <c r="F127" s="25" t="s">
        <v>0</v>
      </c>
      <c r="G127" s="46">
        <f>SUM(G128)</f>
        <v>0</v>
      </c>
      <c r="H127" s="46">
        <f>SUM(H128)</f>
        <v>0</v>
      </c>
      <c r="I127" s="58" t="e">
        <f t="shared" si="6"/>
        <v>#DIV/0!</v>
      </c>
    </row>
    <row r="128" spans="1:9" s="12" customFormat="1" ht="17.25" customHeight="1" hidden="1">
      <c r="A128" s="63" t="s">
        <v>31</v>
      </c>
      <c r="B128" s="63"/>
      <c r="C128" s="63"/>
      <c r="D128" s="8"/>
      <c r="E128" s="23">
        <v>1100424</v>
      </c>
      <c r="F128" s="25" t="s">
        <v>29</v>
      </c>
      <c r="G128" s="46"/>
      <c r="H128" s="46"/>
      <c r="I128" s="58" t="e">
        <f t="shared" si="6"/>
        <v>#DIV/0!</v>
      </c>
    </row>
    <row r="129" spans="1:9" s="12" customFormat="1" ht="40.5" customHeight="1">
      <c r="A129" s="20" t="s">
        <v>157</v>
      </c>
      <c r="B129" s="16">
        <v>984</v>
      </c>
      <c r="C129" s="9" t="s">
        <v>6</v>
      </c>
      <c r="D129" s="9" t="s">
        <v>20</v>
      </c>
      <c r="E129" s="23" t="s">
        <v>158</v>
      </c>
      <c r="F129" s="25" t="s">
        <v>0</v>
      </c>
      <c r="G129" s="46">
        <f>SUM(G130)</f>
        <v>98.626</v>
      </c>
      <c r="H129" s="46">
        <f>SUM(H130)</f>
        <v>98.626</v>
      </c>
      <c r="I129" s="58">
        <f t="shared" si="6"/>
        <v>100</v>
      </c>
    </row>
    <row r="130" spans="1:9" s="12" customFormat="1" ht="17.25" customHeight="1">
      <c r="A130" s="63" t="s">
        <v>31</v>
      </c>
      <c r="B130" s="63"/>
      <c r="C130" s="63"/>
      <c r="D130" s="8"/>
      <c r="E130" s="23" t="s">
        <v>158</v>
      </c>
      <c r="F130" s="25" t="s">
        <v>29</v>
      </c>
      <c r="G130" s="46">
        <v>98.626</v>
      </c>
      <c r="H130" s="46">
        <v>98.626</v>
      </c>
      <c r="I130" s="58">
        <f t="shared" si="6"/>
        <v>100</v>
      </c>
    </row>
    <row r="131" spans="1:9" s="12" customFormat="1" ht="40.5" customHeight="1">
      <c r="A131" s="20" t="s">
        <v>159</v>
      </c>
      <c r="B131" s="16">
        <v>984</v>
      </c>
      <c r="C131" s="9" t="s">
        <v>6</v>
      </c>
      <c r="D131" s="9" t="s">
        <v>20</v>
      </c>
      <c r="E131" s="23" t="s">
        <v>160</v>
      </c>
      <c r="F131" s="25" t="s">
        <v>0</v>
      </c>
      <c r="G131" s="46">
        <f>SUM(G132)</f>
        <v>99.356</v>
      </c>
      <c r="H131" s="46">
        <f>SUM(H132)</f>
        <v>99.356</v>
      </c>
      <c r="I131" s="58">
        <f t="shared" si="6"/>
        <v>100</v>
      </c>
    </row>
    <row r="132" spans="1:9" s="12" customFormat="1" ht="17.25" customHeight="1">
      <c r="A132" s="63" t="s">
        <v>31</v>
      </c>
      <c r="B132" s="63"/>
      <c r="C132" s="63"/>
      <c r="D132" s="8"/>
      <c r="E132" s="23" t="s">
        <v>160</v>
      </c>
      <c r="F132" s="25" t="s">
        <v>29</v>
      </c>
      <c r="G132" s="46">
        <v>99.356</v>
      </c>
      <c r="H132" s="46">
        <v>99.356</v>
      </c>
      <c r="I132" s="58">
        <f t="shared" si="6"/>
        <v>100</v>
      </c>
    </row>
    <row r="133" spans="1:9" s="18" customFormat="1" ht="30" customHeight="1">
      <c r="A133" s="21" t="s">
        <v>161</v>
      </c>
      <c r="B133" s="16">
        <v>984</v>
      </c>
      <c r="C133" s="9" t="s">
        <v>6</v>
      </c>
      <c r="D133" s="9" t="s">
        <v>20</v>
      </c>
      <c r="E133" s="23" t="s">
        <v>130</v>
      </c>
      <c r="F133" s="25" t="s">
        <v>0</v>
      </c>
      <c r="G133" s="46">
        <f>SUM(G134)</f>
        <v>555.103</v>
      </c>
      <c r="H133" s="46">
        <f>SUM(H134)</f>
        <v>555.102</v>
      </c>
      <c r="I133" s="58">
        <f t="shared" si="6"/>
        <v>99.99981985325246</v>
      </c>
    </row>
    <row r="134" spans="1:9" s="18" customFormat="1" ht="15.75">
      <c r="A134" s="63" t="s">
        <v>31</v>
      </c>
      <c r="B134" s="63"/>
      <c r="C134" s="63"/>
      <c r="D134" s="8"/>
      <c r="E134" s="23" t="s">
        <v>130</v>
      </c>
      <c r="F134" s="25" t="s">
        <v>29</v>
      </c>
      <c r="G134" s="46">
        <v>555.103</v>
      </c>
      <c r="H134" s="46">
        <v>555.102</v>
      </c>
      <c r="I134" s="58">
        <f t="shared" si="6"/>
        <v>99.99981985325246</v>
      </c>
    </row>
    <row r="135" spans="7:9" s="18" customFormat="1" ht="15.75">
      <c r="G135" s="47"/>
      <c r="H135" s="47"/>
      <c r="I135" s="59"/>
    </row>
    <row r="136" spans="9:10" ht="12.75">
      <c r="I136" s="60"/>
      <c r="J136"/>
    </row>
    <row r="137" spans="9:10" ht="12.75">
      <c r="I137" s="60"/>
      <c r="J137"/>
    </row>
    <row r="138" spans="9:10" ht="12.75">
      <c r="I138" s="60"/>
      <c r="J138"/>
    </row>
    <row r="139" spans="9:10" ht="12.75">
      <c r="I139" s="60"/>
      <c r="J139"/>
    </row>
    <row r="140" spans="9:10" ht="12.75">
      <c r="I140" s="60"/>
      <c r="J140"/>
    </row>
    <row r="141" spans="9:10" ht="12.75">
      <c r="I141" s="60"/>
      <c r="J141"/>
    </row>
    <row r="142" spans="9:10" ht="12.75">
      <c r="I142" s="60"/>
      <c r="J142"/>
    </row>
    <row r="143" spans="9:10" ht="12.75">
      <c r="I143" s="60"/>
      <c r="J143"/>
    </row>
    <row r="144" spans="9:10" ht="12.75">
      <c r="I144" s="60"/>
      <c r="J144"/>
    </row>
    <row r="145" spans="9:10" ht="12.75">
      <c r="I145" s="60"/>
      <c r="J145"/>
    </row>
    <row r="146" spans="9:10" ht="12.75">
      <c r="I146" s="60"/>
      <c r="J146"/>
    </row>
    <row r="147" spans="9:10" ht="12.75">
      <c r="I147" s="60"/>
      <c r="J147"/>
    </row>
    <row r="148" spans="9:10" ht="12.75">
      <c r="I148" s="60"/>
      <c r="J148"/>
    </row>
    <row r="149" spans="9:10" ht="12.75">
      <c r="I149" s="60"/>
      <c r="J149"/>
    </row>
    <row r="150" spans="9:10" ht="12.75">
      <c r="I150" s="60"/>
      <c r="J150"/>
    </row>
    <row r="151" spans="9:10" ht="12.75">
      <c r="I151" s="60"/>
      <c r="J151"/>
    </row>
    <row r="152" spans="9:10" ht="12.75">
      <c r="I152" s="60"/>
      <c r="J152"/>
    </row>
    <row r="153" spans="9:10" ht="12.75">
      <c r="I153" s="60"/>
      <c r="J153"/>
    </row>
    <row r="154" spans="9:10" ht="12.75">
      <c r="I154" s="60"/>
      <c r="J154"/>
    </row>
    <row r="155" spans="9:10" ht="12.75">
      <c r="I155" s="60"/>
      <c r="J155"/>
    </row>
    <row r="156" spans="9:10" ht="12.75">
      <c r="I156" s="60"/>
      <c r="J156"/>
    </row>
    <row r="157" spans="9:10" ht="12.75">
      <c r="I157" s="60"/>
      <c r="J157"/>
    </row>
    <row r="158" spans="9:10" ht="12.75">
      <c r="I158" s="60"/>
      <c r="J158"/>
    </row>
    <row r="159" spans="9:10" ht="12.75">
      <c r="I159" s="60"/>
      <c r="J159"/>
    </row>
    <row r="160" spans="9:10" ht="12.75">
      <c r="I160" s="60"/>
      <c r="J160"/>
    </row>
    <row r="161" spans="9:10" ht="12.75">
      <c r="I161" s="60"/>
      <c r="J161"/>
    </row>
    <row r="162" spans="9:10" ht="12.75">
      <c r="I162" s="60"/>
      <c r="J162"/>
    </row>
    <row r="163" spans="9:10" ht="12.75">
      <c r="I163" s="60"/>
      <c r="J163"/>
    </row>
    <row r="164" spans="9:10" ht="12.75">
      <c r="I164" s="60"/>
      <c r="J164"/>
    </row>
    <row r="165" spans="9:10" ht="12.75">
      <c r="I165" s="60"/>
      <c r="J165"/>
    </row>
    <row r="166" spans="9:10" ht="12.75">
      <c r="I166" s="60"/>
      <c r="J166"/>
    </row>
    <row r="167" spans="9:10" ht="12.75">
      <c r="I167" s="60"/>
      <c r="J167"/>
    </row>
    <row r="168" spans="9:10" ht="12.75">
      <c r="I168" s="60"/>
      <c r="J168"/>
    </row>
    <row r="169" spans="9:10" ht="12.75">
      <c r="I169" s="60"/>
      <c r="J169"/>
    </row>
    <row r="170" spans="9:10" ht="12.75">
      <c r="I170" s="60"/>
      <c r="J170"/>
    </row>
  </sheetData>
  <sheetProtection/>
  <mergeCells count="57">
    <mergeCell ref="A122:C122"/>
    <mergeCell ref="A134:C134"/>
    <mergeCell ref="A126:C126"/>
    <mergeCell ref="A128:C128"/>
    <mergeCell ref="A130:C130"/>
    <mergeCell ref="A132:C132"/>
    <mergeCell ref="A112:C112"/>
    <mergeCell ref="A105:C105"/>
    <mergeCell ref="A116:C116"/>
    <mergeCell ref="A118:C118"/>
    <mergeCell ref="A109:C109"/>
    <mergeCell ref="A120:C120"/>
    <mergeCell ref="A89:C89"/>
    <mergeCell ref="A96:C96"/>
    <mergeCell ref="A99:C99"/>
    <mergeCell ref="A107:C107"/>
    <mergeCell ref="A102:C102"/>
    <mergeCell ref="A90:C90"/>
    <mergeCell ref="A95:C95"/>
    <mergeCell ref="A94:C94"/>
    <mergeCell ref="A64:C64"/>
    <mergeCell ref="A44:C44"/>
    <mergeCell ref="A46:C46"/>
    <mergeCell ref="A37:C37"/>
    <mergeCell ref="A41:C41"/>
    <mergeCell ref="A43:C43"/>
    <mergeCell ref="A48:C48"/>
    <mergeCell ref="A86:C86"/>
    <mergeCell ref="A80:C80"/>
    <mergeCell ref="A5:K5"/>
    <mergeCell ref="A6:I6"/>
    <mergeCell ref="A7:I7"/>
    <mergeCell ref="A16:C16"/>
    <mergeCell ref="A8:I8"/>
    <mergeCell ref="A35:C35"/>
    <mergeCell ref="A58:C58"/>
    <mergeCell ref="A62:C62"/>
    <mergeCell ref="A18:C18"/>
    <mergeCell ref="A20:C20"/>
    <mergeCell ref="A24:C24"/>
    <mergeCell ref="A26:C26"/>
    <mergeCell ref="A88:C88"/>
    <mergeCell ref="A54:C54"/>
    <mergeCell ref="A66:C66"/>
    <mergeCell ref="A67:C67"/>
    <mergeCell ref="A71:C71"/>
    <mergeCell ref="A75:C75"/>
    <mergeCell ref="A51:C51"/>
    <mergeCell ref="A76:C76"/>
    <mergeCell ref="A69:C69"/>
    <mergeCell ref="A93:C93"/>
    <mergeCell ref="H3:J3"/>
    <mergeCell ref="A84:C84"/>
    <mergeCell ref="A78:C78"/>
    <mergeCell ref="A31:C31"/>
    <mergeCell ref="A30:C30"/>
    <mergeCell ref="A32:C32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2016-03-17T13:38:17Z</cp:lastPrinted>
  <dcterms:created xsi:type="dcterms:W3CDTF">2006-06-08T10:29:13Z</dcterms:created>
  <dcterms:modified xsi:type="dcterms:W3CDTF">2016-05-24T12:52:38Z</dcterms:modified>
  <cp:category/>
  <cp:version/>
  <cp:contentType/>
  <cp:contentStatus/>
</cp:coreProperties>
</file>