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9120" tabRatio="602" activeTab="0"/>
  </bookViews>
  <sheets>
    <sheet name="Лист2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<sst xmlns="http://schemas.openxmlformats.org/spreadsheetml/2006/main" count="181" uniqueCount="58">
  <si>
    <t>05</t>
  </si>
  <si>
    <t>01</t>
  </si>
  <si>
    <t>02</t>
  </si>
  <si>
    <t>04</t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</si>
  <si>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</si>
  <si>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</si>
  <si>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</si>
  <si>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</si>
  <si>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</si>
  <si>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</si>
  <si>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</si>
  <si>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</si>
  <si>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Обеспечение пожарной безопасности</t>
  </si>
  <si>
    <t>10</t>
  </si>
  <si>
    <t>Молодежная политика и оздоровление детей</t>
  </si>
  <si>
    <t>07</t>
  </si>
  <si>
    <t>08</t>
  </si>
  <si>
    <t>Пенсионное 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</si>
  <si>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</si>
  <si>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11</t>
  </si>
  <si>
    <t>13</t>
  </si>
  <si>
    <t>Культура</t>
  </si>
  <si>
    <t>Раздел</t>
  </si>
  <si>
    <t>Подраздел</t>
  </si>
  <si>
    <t xml:space="preserve">код главного администратора </t>
  </si>
  <si>
    <t>Тыс.руб.</t>
  </si>
  <si>
    <t>12</t>
  </si>
  <si>
    <t>Приложение №2 к отчету</t>
  </si>
  <si>
    <t>Другие вопросы в области национальной экономики</t>
  </si>
  <si>
    <t>Утверждено сводной бюдетной росписью (тыс.руб.)</t>
  </si>
  <si>
    <t>Процент исполнения (%)</t>
  </si>
  <si>
    <t>Наименование расхода</t>
  </si>
  <si>
    <t>Распределение бюджетных ассигнований</t>
  </si>
  <si>
    <t>по разделам, подразделам классификации расходов бюджета</t>
  </si>
  <si>
    <t xml:space="preserve"> бюджета муниципального образования Ленинское городское поселение</t>
  </si>
  <si>
    <t>00</t>
  </si>
  <si>
    <t>Ведомственная структура расходов</t>
  </si>
  <si>
    <t xml:space="preserve"> бюджета муниципального образования Ленинское городское поселение </t>
  </si>
  <si>
    <t>код главного распоря  дителя</t>
  </si>
  <si>
    <t>Социальное обеспечение населения</t>
  </si>
  <si>
    <t>Профессиональная подготовка, переподготовка и повышение квалификации</t>
  </si>
  <si>
    <t>09</t>
  </si>
  <si>
    <t>Дорожное хозяйство (дорожные фонды)</t>
  </si>
  <si>
    <t xml:space="preserve">Всего расходов:   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</si>
  <si>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</si>
  <si>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</si>
  <si>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</si>
  <si>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</si>
  <si>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</si>
  <si>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</si>
  <si>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</si>
  <si>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Фактически 
исполнено
(тыс.руб.)</t>
  </si>
  <si>
    <t>Приложение №3 к отчету</t>
  </si>
  <si>
    <t>Другие вопросы в области национальной безопасности и рпвоохранительной деятельности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</si>
  <si>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</si>
  <si>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</si>
  <si>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Шабалинского района Кировской области  за 9 месяцев 2016 года      </t>
  </si>
  <si>
    <t xml:space="preserve">Шабалинского района Кировской области  за 9 месяцев 2016 года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</si>
</sst>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#,##0.0_р_.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13" xfId="0" applyNumberFormat="1" applyFont="1" applyFill="1" applyBorder="1" applyAlignment="1">
      <alignment horizontal="center" vertical="top" shrinkToFit="1"/>
    </xf>
    <xf numFmtId="0" fontId="10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 shrinkToFit="1"/>
    </xf>
    <xf numFmtId="49" fontId="11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Border="1" applyAlignment="1">
      <alignment/>
    </xf>
    <xf numFmtId="0" fontId="10" fillId="0" borderId="0" xfId="0" applyFont="1" applyAlignment="1">
      <alignment/>
    </xf>
    <xf numFmtId="170" fontId="4" fillId="0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right" vertical="top" shrinkToFit="1"/>
    </xf>
    <xf numFmtId="170" fontId="3" fillId="0" borderId="10" xfId="0" applyNumberFormat="1" applyFont="1" applyFill="1" applyBorder="1" applyAlignment="1">
      <alignment horizontal="right" vertical="top" shrinkToFit="1"/>
    </xf>
    <xf numFmtId="2" fontId="5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top" shrinkToFit="1"/>
    </xf>
    <xf numFmtId="2" fontId="3" fillId="0" borderId="10" xfId="0" applyNumberFormat="1" applyFont="1" applyFill="1" applyBorder="1" applyAlignment="1">
      <alignment horizontal="right" vertical="top" shrinkToFit="1"/>
    </xf>
    <xf numFmtId="2" fontId="11" fillId="0" borderId="10" xfId="0" applyNumberFormat="1" applyFont="1" applyFill="1" applyBorder="1" applyAlignment="1">
      <alignment horizontal="right" vertical="top" shrinkToFit="1"/>
    </xf>
    <xf numFmtId="2" fontId="1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170" fontId="0" fillId="0" borderId="0" xfId="0" applyNumberFormat="1" applyFill="1" applyAlignment="1">
      <alignment horizontal="right" vertical="top"/>
    </xf>
    <xf numFmtId="170" fontId="0" fillId="0" borderId="0" xfId="0" applyNumberFormat="1" applyFill="1" applyAlignment="1">
      <alignment horizontal="right"/>
    </xf>
    <xf numFmtId="170" fontId="8" fillId="0" borderId="0" xfId="0" applyNumberFormat="1" applyFont="1" applyFill="1" applyAlignment="1">
      <alignment horizontal="center"/>
    </xf>
    <xf numFmtId="170" fontId="9" fillId="0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2" fontId="7" fillId="0" borderId="0" xfId="0" applyNumberFormat="1" applyFont="1" applyFill="1" applyAlignment="1">
      <alignment/>
    </xf>
    <xf numFmtId="2" fontId="5" fillId="0" borderId="14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7">
      <selection activeCell="A21" sqref="A20:A21"/>
    </sheetView>
  </sheetViews>
  <sheetFormatPr defaultColWidth="9.00390625" defaultRowHeight="12.75"/>
  <cols>
    <col min="1" max="1" width="67.625" style="0" customWidth="1"/>
    <col min="2" max="2" width="9.75390625" style="0" hidden="1" customWidth="1"/>
    <col min="3" max="3" width="10.625" style="0" customWidth="1"/>
    <col min="4" max="4" width="9.625" style="0" customWidth="1"/>
    <col min="5" max="5" width="16.00390625" style="37" customWidth="1"/>
    <col min="6" max="6" width="11.375" style="37" customWidth="1"/>
    <col min="7" max="7" width="14.375" style="42" customWidth="1"/>
  </cols>
  <sheetData>
    <row r="1" spans="5:8" s="2" customFormat="1" ht="13.5" customHeight="1">
      <c r="E1" s="28" t="s">
        <v>27</v>
      </c>
      <c r="F1" s="29"/>
      <c r="G1" s="40"/>
      <c r="H1" s="11"/>
    </row>
    <row r="2" spans="5:8" s="1" customFormat="1" ht="15">
      <c r="E2" s="29"/>
      <c r="F2" s="30"/>
      <c r="G2" s="41"/>
      <c r="H2" s="12"/>
    </row>
    <row r="3" spans="1:7" s="4" customFormat="1" ht="18.75">
      <c r="A3" s="47" t="s">
        <v>32</v>
      </c>
      <c r="B3" s="47"/>
      <c r="C3" s="47"/>
      <c r="D3" s="47"/>
      <c r="E3" s="47"/>
      <c r="F3" s="47"/>
      <c r="G3" s="47"/>
    </row>
    <row r="4" spans="1:7" s="4" customFormat="1" ht="18.75">
      <c r="A4" s="47" t="s">
        <v>33</v>
      </c>
      <c r="B4" s="47"/>
      <c r="C4" s="47"/>
      <c r="D4" s="47"/>
      <c r="E4" s="47"/>
      <c r="F4" s="47"/>
      <c r="G4" s="47"/>
    </row>
    <row r="5" spans="1:7" s="4" customFormat="1" ht="15.75" customHeight="1">
      <c r="A5" s="47" t="s">
        <v>34</v>
      </c>
      <c r="B5" s="47"/>
      <c r="C5" s="47"/>
      <c r="D5" s="47"/>
      <c r="E5" s="47"/>
      <c r="F5" s="47"/>
      <c r="G5" s="47"/>
    </row>
    <row r="6" spans="1:7" s="4" customFormat="1" ht="18" customHeight="1">
      <c r="A6" s="47" t="s">
        <v>56</v>
      </c>
      <c r="B6" s="47"/>
      <c r="C6" s="47"/>
      <c r="D6" s="47"/>
      <c r="E6" s="47"/>
      <c r="F6" s="47"/>
      <c r="G6" s="47"/>
    </row>
    <row r="7" spans="1:7" s="4" customFormat="1" ht="15.75">
      <c r="A7" s="3"/>
      <c r="B7" s="3"/>
      <c r="C7" s="3"/>
      <c r="D7" s="3"/>
      <c r="E7" s="31"/>
      <c r="F7" s="46" t="s">
        <v>25</v>
      </c>
      <c r="G7" s="46"/>
    </row>
    <row r="8" spans="1:7" s="7" customFormat="1" ht="70.5" customHeight="1">
      <c r="A8" s="5" t="s">
        <v>31</v>
      </c>
      <c r="B8" s="6" t="s">
        <v>24</v>
      </c>
      <c r="C8" s="6" t="s">
        <v>22</v>
      </c>
      <c r="D8" s="6" t="s">
        <v>23</v>
      </c>
      <c r="E8" s="32" t="s">
        <v>29</v>
      </c>
      <c r="F8" s="6" t="s">
        <v>51</v>
      </c>
      <c r="G8" s="25" t="s">
        <v>30</v>
      </c>
    </row>
    <row r="9" spans="1:7" s="10" customFormat="1" ht="15.75">
      <c r="A9" s="17" t="s">
        <v>43</v>
      </c>
      <c r="B9" s="18">
        <v>984</v>
      </c>
      <c r="C9" s="16" t="s">
        <v>35</v>
      </c>
      <c r="D9" s="16" t="s">
        <v>35</v>
      </c>
      <c r="E9" s="33">
        <f>SUM(E10,E16,E20,E23,E27,E30,E32)</f>
        <v>19998.182</v>
      </c>
      <c r="F9" s="33">
        <f>SUM(F10,F16,F20,F23,F27,F30,F32)</f>
        <v>6436.989999999999</v>
      </c>
      <c r="G9" s="27">
        <f>SUM((F9/E9*100))</f>
        <v>32.18787587791729</v>
      </c>
    </row>
    <row r="10" spans="1:7" s="14" customFormat="1" ht="21.75" customHeight="1">
      <c r="A10" s="15" t="s">
        <v>44</v>
      </c>
      <c r="B10" s="18">
        <v>984</v>
      </c>
      <c r="C10" s="16" t="s">
        <v>1</v>
      </c>
      <c r="D10" s="16" t="s">
        <v>35</v>
      </c>
      <c r="E10" s="33">
        <f>SUM(E11+E12+E13+E14+E15)</f>
        <v>4951.43</v>
      </c>
      <c r="F10" s="33">
        <f>SUM(F11+F12+F13+F14+F15)</f>
        <v>3336.9309999999996</v>
      </c>
      <c r="G10" s="26">
        <f>SUM(F10/E10*100)</f>
        <v>67.39327830545922</v>
      </c>
    </row>
    <row r="11" spans="1:7" s="14" customFormat="1" ht="31.5">
      <c r="A11" s="15" t="s">
        <v>8</v>
      </c>
      <c r="B11" s="18">
        <v>984</v>
      </c>
      <c r="C11" s="16" t="s">
        <v>1</v>
      </c>
      <c r="D11" s="16" t="s">
        <v>2</v>
      </c>
      <c r="E11" s="33">
        <v>484.97</v>
      </c>
      <c r="F11" s="33">
        <v>310.93</v>
      </c>
      <c r="G11" s="26">
        <f aca="true" t="shared" si="0" ref="G11:G34">SUM(F11/E11*100)</f>
        <v>64.11324411819288</v>
      </c>
    </row>
    <row r="12" spans="1:7" s="14" customFormat="1" ht="48.75" customHeight="1">
      <c r="A12" s="15" t="s">
        <v>18</v>
      </c>
      <c r="B12" s="18">
        <v>984</v>
      </c>
      <c r="C12" s="16" t="s">
        <v>1</v>
      </c>
      <c r="D12" s="16" t="s">
        <v>11</v>
      </c>
      <c r="E12" s="33">
        <v>15</v>
      </c>
      <c r="F12" s="33">
        <v>0</v>
      </c>
      <c r="G12" s="26">
        <f t="shared" si="0"/>
        <v>0</v>
      </c>
    </row>
    <row r="13" spans="1:7" s="10" customFormat="1" ht="47.25">
      <c r="A13" s="15" t="s">
        <v>9</v>
      </c>
      <c r="B13" s="18">
        <v>984</v>
      </c>
      <c r="C13" s="16" t="s">
        <v>1</v>
      </c>
      <c r="D13" s="16" t="s">
        <v>3</v>
      </c>
      <c r="E13" s="33">
        <v>3151.38</v>
      </c>
      <c r="F13" s="33">
        <v>2145.99</v>
      </c>
      <c r="G13" s="26">
        <f t="shared" si="0"/>
        <v>68.0968337680635</v>
      </c>
    </row>
    <row r="14" spans="1:7" s="10" customFormat="1" ht="15.75">
      <c r="A14" s="15" t="s">
        <v>4</v>
      </c>
      <c r="B14" s="18">
        <v>984</v>
      </c>
      <c r="C14" s="16" t="s">
        <v>1</v>
      </c>
      <c r="D14" s="16" t="s">
        <v>19</v>
      </c>
      <c r="E14" s="33">
        <v>18</v>
      </c>
      <c r="F14" s="33">
        <v>0</v>
      </c>
      <c r="G14" s="26">
        <f t="shared" si="0"/>
        <v>0</v>
      </c>
    </row>
    <row r="15" spans="1:7" s="10" customFormat="1" ht="15.75">
      <c r="A15" s="15" t="s">
        <v>5</v>
      </c>
      <c r="B15" s="18">
        <v>984</v>
      </c>
      <c r="C15" s="16" t="s">
        <v>1</v>
      </c>
      <c r="D15" s="16" t="s">
        <v>20</v>
      </c>
      <c r="E15" s="33">
        <v>1282.08</v>
      </c>
      <c r="F15" s="33">
        <v>880.011</v>
      </c>
      <c r="G15" s="26">
        <f t="shared" si="0"/>
        <v>68.63932047922127</v>
      </c>
    </row>
    <row r="16" spans="1:7" s="10" customFormat="1" ht="31.5">
      <c r="A16" s="15" t="s">
        <v>45</v>
      </c>
      <c r="B16" s="18">
        <v>984</v>
      </c>
      <c r="C16" s="16" t="s">
        <v>11</v>
      </c>
      <c r="D16" s="16" t="s">
        <v>35</v>
      </c>
      <c r="E16" s="33">
        <f>SUM(E18+E19+E17)</f>
        <v>140</v>
      </c>
      <c r="F16" s="33">
        <f>F17+F18</f>
        <v>110.1</v>
      </c>
      <c r="G16" s="26">
        <f t="shared" si="0"/>
        <v>78.64285714285714</v>
      </c>
    </row>
    <row r="17" spans="1:7" s="10" customFormat="1" ht="31.5">
      <c r="A17" s="15" t="s">
        <v>55</v>
      </c>
      <c r="B17" s="18"/>
      <c r="C17" s="16" t="s">
        <v>11</v>
      </c>
      <c r="D17" s="16" t="s">
        <v>41</v>
      </c>
      <c r="E17" s="33">
        <v>5</v>
      </c>
      <c r="F17" s="33">
        <v>0</v>
      </c>
      <c r="G17" s="26">
        <v>0</v>
      </c>
    </row>
    <row r="18" spans="1:7" s="9" customFormat="1" ht="15.75">
      <c r="A18" s="15" t="s">
        <v>12</v>
      </c>
      <c r="B18" s="18">
        <v>984</v>
      </c>
      <c r="C18" s="16" t="s">
        <v>11</v>
      </c>
      <c r="D18" s="16" t="s">
        <v>13</v>
      </c>
      <c r="E18" s="33">
        <v>130.8</v>
      </c>
      <c r="F18" s="33">
        <v>110.1</v>
      </c>
      <c r="G18" s="26">
        <f t="shared" si="0"/>
        <v>84.1743119266055</v>
      </c>
    </row>
    <row r="19" spans="1:7" s="9" customFormat="1" ht="31.5">
      <c r="A19" s="15" t="s">
        <v>53</v>
      </c>
      <c r="B19" s="18"/>
      <c r="C19" s="16" t="s">
        <v>11</v>
      </c>
      <c r="D19" s="16" t="s">
        <v>13</v>
      </c>
      <c r="E19" s="33">
        <v>4.2</v>
      </c>
      <c r="F19" s="33">
        <v>0</v>
      </c>
      <c r="G19" s="26">
        <f>F19/E19*100</f>
        <v>0</v>
      </c>
    </row>
    <row r="20" spans="1:7" s="10" customFormat="1" ht="15.75">
      <c r="A20" s="15" t="s">
        <v>46</v>
      </c>
      <c r="B20" s="18">
        <v>984</v>
      </c>
      <c r="C20" s="16" t="s">
        <v>3</v>
      </c>
      <c r="D20" s="16" t="s">
        <v>35</v>
      </c>
      <c r="E20" s="33">
        <v>3314.39</v>
      </c>
      <c r="F20" s="33">
        <v>971.31</v>
      </c>
      <c r="G20" s="26">
        <f t="shared" si="0"/>
        <v>29.30584511780448</v>
      </c>
    </row>
    <row r="21" spans="1:7" s="14" customFormat="1" ht="15.75">
      <c r="A21" s="15" t="s">
        <v>42</v>
      </c>
      <c r="B21" s="18">
        <v>984</v>
      </c>
      <c r="C21" s="16" t="s">
        <v>3</v>
      </c>
      <c r="D21" s="16" t="s">
        <v>41</v>
      </c>
      <c r="E21" s="34">
        <v>3314.39</v>
      </c>
      <c r="F21" s="34">
        <v>971.31</v>
      </c>
      <c r="G21" s="26">
        <f t="shared" si="0"/>
        <v>29.30584511780448</v>
      </c>
    </row>
    <row r="22" spans="1:7" s="14" customFormat="1" ht="15.75">
      <c r="A22" s="8" t="s">
        <v>28</v>
      </c>
      <c r="B22" s="18">
        <v>984</v>
      </c>
      <c r="C22" s="13" t="s">
        <v>3</v>
      </c>
      <c r="D22" s="13" t="s">
        <v>26</v>
      </c>
      <c r="E22" s="33">
        <v>0</v>
      </c>
      <c r="F22" s="33">
        <v>0</v>
      </c>
      <c r="G22" s="26">
        <v>0</v>
      </c>
    </row>
    <row r="23" spans="1:7" s="14" customFormat="1" ht="15.75">
      <c r="A23" s="15" t="s">
        <v>47</v>
      </c>
      <c r="B23" s="18">
        <v>984</v>
      </c>
      <c r="C23" s="16" t="s">
        <v>0</v>
      </c>
      <c r="D23" s="16" t="s">
        <v>35</v>
      </c>
      <c r="E23" s="33">
        <f>SUM(E24+E25+E26)</f>
        <v>11499.222</v>
      </c>
      <c r="F23" s="33">
        <f>SUM(F24+F25+F26+0.01)</f>
        <v>1976.1789999999999</v>
      </c>
      <c r="G23" s="26">
        <f t="shared" si="0"/>
        <v>17.185327842179234</v>
      </c>
    </row>
    <row r="24" spans="1:7" s="10" customFormat="1" ht="15.75" customHeight="1">
      <c r="A24" s="15" t="s">
        <v>6</v>
      </c>
      <c r="B24" s="18">
        <v>984</v>
      </c>
      <c r="C24" s="16" t="s">
        <v>0</v>
      </c>
      <c r="D24" s="16" t="s">
        <v>1</v>
      </c>
      <c r="E24" s="33">
        <v>8978.813</v>
      </c>
      <c r="F24" s="33">
        <v>521.596</v>
      </c>
      <c r="G24" s="26">
        <f t="shared" si="0"/>
        <v>5.80918658178982</v>
      </c>
    </row>
    <row r="25" spans="1:7" s="10" customFormat="1" ht="15.75">
      <c r="A25" s="19" t="s">
        <v>7</v>
      </c>
      <c r="B25" s="18">
        <v>984</v>
      </c>
      <c r="C25" s="16" t="s">
        <v>0</v>
      </c>
      <c r="D25" s="16" t="s">
        <v>2</v>
      </c>
      <c r="E25" s="33">
        <v>520.819</v>
      </c>
      <c r="F25" s="33">
        <v>445.243</v>
      </c>
      <c r="G25" s="26">
        <f t="shared" si="0"/>
        <v>85.48900865751826</v>
      </c>
    </row>
    <row r="26" spans="1:7" s="10" customFormat="1" ht="15.75">
      <c r="A26" s="15" t="s">
        <v>10</v>
      </c>
      <c r="B26" s="18">
        <v>984</v>
      </c>
      <c r="C26" s="16" t="s">
        <v>0</v>
      </c>
      <c r="D26" s="16" t="s">
        <v>11</v>
      </c>
      <c r="E26" s="33">
        <v>1999.59</v>
      </c>
      <c r="F26" s="33">
        <v>1009.33</v>
      </c>
      <c r="G26" s="26">
        <f t="shared" si="0"/>
        <v>50.476847753789535</v>
      </c>
    </row>
    <row r="27" spans="1:7" s="10" customFormat="1" ht="15.75">
      <c r="A27" s="15" t="s">
        <v>48</v>
      </c>
      <c r="B27" s="18">
        <v>984</v>
      </c>
      <c r="C27" s="16" t="s">
        <v>15</v>
      </c>
      <c r="D27" s="16" t="s">
        <v>35</v>
      </c>
      <c r="E27" s="33">
        <f>SUM(E28+E29)</f>
        <v>14.5</v>
      </c>
      <c r="F27" s="33">
        <f>SUM(F28+F29)</f>
        <v>6.49</v>
      </c>
      <c r="G27" s="26">
        <f t="shared" si="0"/>
        <v>44.758620689655174</v>
      </c>
    </row>
    <row r="28" spans="1:7" s="10" customFormat="1" ht="31.5" hidden="1">
      <c r="A28" s="44" t="s">
        <v>40</v>
      </c>
      <c r="B28" s="18">
        <v>984</v>
      </c>
      <c r="C28" s="21" t="s">
        <v>15</v>
      </c>
      <c r="D28" s="21" t="s">
        <v>0</v>
      </c>
      <c r="E28" s="33">
        <v>0</v>
      </c>
      <c r="F28" s="33">
        <v>0</v>
      </c>
      <c r="G28" s="26">
        <v>0</v>
      </c>
    </row>
    <row r="29" spans="1:7" ht="15.75">
      <c r="A29" s="15" t="s">
        <v>14</v>
      </c>
      <c r="B29" s="18">
        <v>984</v>
      </c>
      <c r="C29" s="16" t="s">
        <v>15</v>
      </c>
      <c r="D29" s="16" t="s">
        <v>15</v>
      </c>
      <c r="E29" s="33">
        <v>14.5</v>
      </c>
      <c r="F29" s="33">
        <v>6.49</v>
      </c>
      <c r="G29" s="26">
        <f t="shared" si="0"/>
        <v>44.758620689655174</v>
      </c>
    </row>
    <row r="30" spans="1:7" ht="15.75">
      <c r="A30" s="15" t="s">
        <v>49</v>
      </c>
      <c r="B30" s="18">
        <v>984</v>
      </c>
      <c r="C30" s="16" t="s">
        <v>16</v>
      </c>
      <c r="D30" s="16" t="s">
        <v>35</v>
      </c>
      <c r="E30" s="33">
        <f>SUM(E31)</f>
        <v>20</v>
      </c>
      <c r="F30" s="33">
        <f>SUM(F31)</f>
        <v>1</v>
      </c>
      <c r="G30" s="26">
        <f t="shared" si="0"/>
        <v>5</v>
      </c>
    </row>
    <row r="31" spans="1:7" ht="15.75">
      <c r="A31" s="15" t="s">
        <v>21</v>
      </c>
      <c r="B31" s="18">
        <v>984</v>
      </c>
      <c r="C31" s="16" t="s">
        <v>16</v>
      </c>
      <c r="D31" s="16" t="s">
        <v>1</v>
      </c>
      <c r="E31" s="33">
        <v>20</v>
      </c>
      <c r="F31" s="33">
        <v>1</v>
      </c>
      <c r="G31" s="26">
        <f t="shared" si="0"/>
        <v>5</v>
      </c>
    </row>
    <row r="32" spans="1:7" ht="15.75">
      <c r="A32" s="15" t="s">
        <v>50</v>
      </c>
      <c r="B32" s="18">
        <v>984</v>
      </c>
      <c r="C32" s="22" t="s">
        <v>13</v>
      </c>
      <c r="D32" s="22" t="s">
        <v>35</v>
      </c>
      <c r="E32" s="35">
        <f>E33+E34</f>
        <v>58.64</v>
      </c>
      <c r="F32" s="35">
        <f>F33+F34</f>
        <v>34.980000000000004</v>
      </c>
      <c r="G32" s="26">
        <f t="shared" si="0"/>
        <v>59.65211459754435</v>
      </c>
    </row>
    <row r="33" spans="1:7" ht="15.75">
      <c r="A33" s="15" t="s">
        <v>17</v>
      </c>
      <c r="B33" s="18">
        <v>984</v>
      </c>
      <c r="C33" s="22" t="s">
        <v>13</v>
      </c>
      <c r="D33" s="22" t="s">
        <v>1</v>
      </c>
      <c r="E33" s="35">
        <v>50.64</v>
      </c>
      <c r="F33" s="35">
        <v>28.48</v>
      </c>
      <c r="G33" s="26">
        <f t="shared" si="0"/>
        <v>56.24012638230648</v>
      </c>
    </row>
    <row r="34" spans="1:7" ht="15.75">
      <c r="A34" s="23" t="s">
        <v>39</v>
      </c>
      <c r="B34" s="43">
        <v>984</v>
      </c>
      <c r="C34" s="22" t="s">
        <v>13</v>
      </c>
      <c r="D34" s="22" t="s">
        <v>11</v>
      </c>
      <c r="E34" s="35">
        <v>8</v>
      </c>
      <c r="F34" s="35">
        <v>6.5</v>
      </c>
      <c r="G34" s="26">
        <f t="shared" si="0"/>
        <v>81.25</v>
      </c>
    </row>
    <row r="35" spans="1:7" ht="15">
      <c r="A35" s="24"/>
      <c r="B35" s="24"/>
      <c r="C35" s="24"/>
      <c r="D35" s="24"/>
      <c r="E35" s="36"/>
      <c r="G35" s="38"/>
    </row>
    <row r="36" ht="12.75">
      <c r="G36" s="39"/>
    </row>
    <row r="37" ht="12.75">
      <c r="G37" s="39"/>
    </row>
    <row r="38" ht="12.75">
      <c r="G38" s="39"/>
    </row>
    <row r="39" ht="12.75">
      <c r="G39" s="39"/>
    </row>
    <row r="40" ht="12.75">
      <c r="G40" s="39"/>
    </row>
    <row r="41" ht="12.75">
      <c r="G41" s="39"/>
    </row>
    <row r="42" ht="12.75">
      <c r="G42" s="39"/>
    </row>
    <row r="43" ht="12.75">
      <c r="G43" s="39"/>
    </row>
    <row r="44" ht="12.75">
      <c r="G44" s="39"/>
    </row>
  </sheetData>
  <sheetProtection/>
  <mergeCells count="5">
    <mergeCell ref="F7:G7"/>
    <mergeCell ref="A3:G3"/>
    <mergeCell ref="A4:G4"/>
    <mergeCell ref="A5:G5"/>
    <mergeCell ref="A6:G6"/>
  </mergeCells>
  <printOptions/>
  <pageMargins left="0.75" right="0.75" top="1" bottom="1" header="0.5" footer="0.5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7">
      <selection activeCell="A17" sqref="A17"/>
    </sheetView>
  </sheetViews>
  <sheetFormatPr defaultColWidth="9.00390625" defaultRowHeight="12.75"/>
  <cols>
    <col min="1" max="1" width="65.25390625" style="0" customWidth="1"/>
    <col min="2" max="2" width="9.75390625" style="0" customWidth="1"/>
    <col min="3" max="3" width="8.00390625" style="0" customWidth="1"/>
    <col min="4" max="4" width="7.125" style="0" customWidth="1"/>
    <col min="5" max="5" width="14.375" style="1" customWidth="1"/>
    <col min="6" max="6" width="12.25390625" style="37" customWidth="1"/>
    <col min="7" max="7" width="9.75390625" style="0" customWidth="1"/>
  </cols>
  <sheetData>
    <row r="1" spans="5:6" s="2" customFormat="1" ht="13.5" customHeight="1">
      <c r="E1" s="2" t="s">
        <v>52</v>
      </c>
      <c r="F1" s="29"/>
    </row>
    <row r="2" spans="5:6" s="1" customFormat="1" ht="14.25">
      <c r="E2" s="12"/>
      <c r="F2" s="30"/>
    </row>
    <row r="3" spans="1:6" s="4" customFormat="1" ht="23.25" customHeight="1">
      <c r="A3" s="47" t="s">
        <v>36</v>
      </c>
      <c r="B3" s="47"/>
      <c r="C3" s="47"/>
      <c r="D3" s="47"/>
      <c r="E3" s="47"/>
      <c r="F3" s="47"/>
    </row>
    <row r="4" spans="1:6" s="4" customFormat="1" ht="18.75" customHeight="1">
      <c r="A4" s="47" t="s">
        <v>37</v>
      </c>
      <c r="B4" s="47"/>
      <c r="C4" s="47"/>
      <c r="D4" s="47"/>
      <c r="E4" s="47"/>
      <c r="F4" s="47"/>
    </row>
    <row r="5" spans="1:6" s="4" customFormat="1" ht="18.75" customHeight="1">
      <c r="A5" s="47" t="s">
        <v>57</v>
      </c>
      <c r="B5" s="47"/>
      <c r="C5" s="47"/>
      <c r="D5" s="47"/>
      <c r="E5" s="47"/>
      <c r="F5" s="47"/>
    </row>
    <row r="6" spans="1:6" s="4" customFormat="1" ht="15.75">
      <c r="A6" s="49"/>
      <c r="B6" s="49"/>
      <c r="C6" s="49"/>
      <c r="D6" s="49"/>
      <c r="E6" s="3"/>
      <c r="F6" s="45"/>
    </row>
    <row r="7" spans="1:7" s="4" customFormat="1" ht="15.75">
      <c r="A7" s="3"/>
      <c r="B7" s="3"/>
      <c r="C7" s="3"/>
      <c r="D7" s="3"/>
      <c r="F7" s="48" t="s">
        <v>25</v>
      </c>
      <c r="G7" s="48"/>
    </row>
    <row r="8" spans="1:7" s="7" customFormat="1" ht="70.5" customHeight="1">
      <c r="A8" s="5" t="s">
        <v>31</v>
      </c>
      <c r="B8" s="6" t="s">
        <v>38</v>
      </c>
      <c r="C8" s="6" t="s">
        <v>22</v>
      </c>
      <c r="D8" s="6" t="s">
        <v>23</v>
      </c>
      <c r="E8" s="6" t="s">
        <v>29</v>
      </c>
      <c r="F8" s="32" t="s">
        <v>51</v>
      </c>
      <c r="G8" s="5" t="s">
        <v>30</v>
      </c>
    </row>
    <row r="9" spans="1:7" s="10" customFormat="1" ht="15.75">
      <c r="A9" s="17" t="s">
        <v>43</v>
      </c>
      <c r="B9" s="18">
        <v>984</v>
      </c>
      <c r="C9" s="16" t="s">
        <v>35</v>
      </c>
      <c r="D9" s="16" t="s">
        <v>35</v>
      </c>
      <c r="E9" s="33">
        <f>SUM(E10,E16,E20,E23,E27,E30,E32)</f>
        <v>19998.176</v>
      </c>
      <c r="F9" s="33">
        <f>SUM(F10,F16,F20,F23,F27,F30,F32)</f>
        <v>6436.986999999999</v>
      </c>
      <c r="G9" s="27">
        <f>SUM((F9/E9*100))</f>
        <v>32.187870533792676</v>
      </c>
    </row>
    <row r="10" spans="1:7" s="14" customFormat="1" ht="21.75" customHeight="1">
      <c r="A10" s="15" t="s">
        <v>44</v>
      </c>
      <c r="B10" s="18">
        <v>984</v>
      </c>
      <c r="C10" s="16" t="s">
        <v>1</v>
      </c>
      <c r="D10" s="16" t="s">
        <v>35</v>
      </c>
      <c r="E10" s="33">
        <f>SUM(E11+E12+E13+E14+E15)</f>
        <v>4951.43</v>
      </c>
      <c r="F10" s="33">
        <f>SUM(F11+F12+F13+F14+F15)</f>
        <v>3336.9309999999996</v>
      </c>
      <c r="G10" s="26">
        <f>SUM(F10/E10*100)</f>
        <v>67.39327830545922</v>
      </c>
    </row>
    <row r="11" spans="1:7" s="14" customFormat="1" ht="31.5">
      <c r="A11" s="15" t="s">
        <v>8</v>
      </c>
      <c r="B11" s="18">
        <v>984</v>
      </c>
      <c r="C11" s="16" t="s">
        <v>1</v>
      </c>
      <c r="D11" s="16" t="s">
        <v>2</v>
      </c>
      <c r="E11" s="33">
        <v>484.97</v>
      </c>
      <c r="F11" s="33">
        <v>310.93</v>
      </c>
      <c r="G11" s="26">
        <f aca="true" t="shared" si="0" ref="G11:G34">SUM(F11/E11*100)</f>
        <v>64.11324411819288</v>
      </c>
    </row>
    <row r="12" spans="1:7" s="14" customFormat="1" ht="48.75" customHeight="1">
      <c r="A12" s="15" t="s">
        <v>18</v>
      </c>
      <c r="B12" s="18">
        <v>984</v>
      </c>
      <c r="C12" s="16" t="s">
        <v>1</v>
      </c>
      <c r="D12" s="16" t="s">
        <v>11</v>
      </c>
      <c r="E12" s="33">
        <v>15</v>
      </c>
      <c r="F12" s="33">
        <v>0</v>
      </c>
      <c r="G12" s="26">
        <f t="shared" si="0"/>
        <v>0</v>
      </c>
    </row>
    <row r="13" spans="1:7" s="10" customFormat="1" ht="47.25">
      <c r="A13" s="15" t="s">
        <v>9</v>
      </c>
      <c r="B13" s="18">
        <v>984</v>
      </c>
      <c r="C13" s="16" t="s">
        <v>1</v>
      </c>
      <c r="D13" s="16" t="s">
        <v>3</v>
      </c>
      <c r="E13" s="33">
        <v>3151.38</v>
      </c>
      <c r="F13" s="33">
        <v>2145.99</v>
      </c>
      <c r="G13" s="26">
        <f t="shared" si="0"/>
        <v>68.0968337680635</v>
      </c>
    </row>
    <row r="14" spans="1:7" s="10" customFormat="1" ht="15.75">
      <c r="A14" s="15" t="s">
        <v>4</v>
      </c>
      <c r="B14" s="18">
        <v>984</v>
      </c>
      <c r="C14" s="16" t="s">
        <v>1</v>
      </c>
      <c r="D14" s="16" t="s">
        <v>19</v>
      </c>
      <c r="E14" s="33">
        <v>18</v>
      </c>
      <c r="F14" s="33">
        <v>0</v>
      </c>
      <c r="G14" s="26">
        <f t="shared" si="0"/>
        <v>0</v>
      </c>
    </row>
    <row r="15" spans="1:7" s="10" customFormat="1" ht="15.75">
      <c r="A15" s="15" t="s">
        <v>5</v>
      </c>
      <c r="B15" s="18">
        <v>984</v>
      </c>
      <c r="C15" s="16" t="s">
        <v>1</v>
      </c>
      <c r="D15" s="16" t="s">
        <v>20</v>
      </c>
      <c r="E15" s="33">
        <v>1282.08</v>
      </c>
      <c r="F15" s="33">
        <v>880.011</v>
      </c>
      <c r="G15" s="26">
        <f t="shared" si="0"/>
        <v>68.63932047922127</v>
      </c>
    </row>
    <row r="16" spans="1:7" s="10" customFormat="1" ht="31.5">
      <c r="A16" s="15" t="s">
        <v>45</v>
      </c>
      <c r="B16" s="18">
        <v>984</v>
      </c>
      <c r="C16" s="16" t="s">
        <v>11</v>
      </c>
      <c r="D16" s="16" t="s">
        <v>35</v>
      </c>
      <c r="E16" s="33">
        <v>140</v>
      </c>
      <c r="F16" s="33">
        <f>SUM(F18+F19)</f>
        <v>110.1</v>
      </c>
      <c r="G16" s="26">
        <f t="shared" si="0"/>
        <v>78.64285714285714</v>
      </c>
    </row>
    <row r="17" spans="1:7" s="10" customFormat="1" ht="36.75" customHeight="1">
      <c r="A17" s="15" t="s">
        <v>55</v>
      </c>
      <c r="B17" s="18">
        <v>984</v>
      </c>
      <c r="C17" s="16" t="s">
        <v>11</v>
      </c>
      <c r="D17" s="16" t="s">
        <v>41</v>
      </c>
      <c r="E17" s="33">
        <v>5</v>
      </c>
      <c r="F17" s="33">
        <v>0</v>
      </c>
      <c r="G17" s="26">
        <f t="shared" si="0"/>
        <v>0</v>
      </c>
    </row>
    <row r="18" spans="1:7" s="9" customFormat="1" ht="15.75">
      <c r="A18" s="15" t="s">
        <v>12</v>
      </c>
      <c r="B18" s="18">
        <v>984</v>
      </c>
      <c r="C18" s="16" t="s">
        <v>11</v>
      </c>
      <c r="D18" s="16" t="s">
        <v>13</v>
      </c>
      <c r="E18" s="33">
        <v>130.8</v>
      </c>
      <c r="F18" s="33">
        <v>110.1</v>
      </c>
      <c r="G18" s="26">
        <f t="shared" si="0"/>
        <v>84.1743119266055</v>
      </c>
    </row>
    <row r="19" spans="1:7" s="9" customFormat="1" ht="31.5">
      <c r="A19" s="15" t="s">
        <v>54</v>
      </c>
      <c r="B19" s="18">
        <v>984</v>
      </c>
      <c r="C19" s="16" t="s">
        <v>11</v>
      </c>
      <c r="D19" s="16" t="s">
        <v>13</v>
      </c>
      <c r="E19" s="33">
        <v>4.2</v>
      </c>
      <c r="F19" s="33">
        <v>0</v>
      </c>
      <c r="G19" s="26">
        <f t="shared" si="0"/>
        <v>0</v>
      </c>
    </row>
    <row r="20" spans="1:7" s="10" customFormat="1" ht="15.75">
      <c r="A20" s="15" t="s">
        <v>46</v>
      </c>
      <c r="B20" s="18">
        <v>984</v>
      </c>
      <c r="C20" s="16" t="s">
        <v>3</v>
      </c>
      <c r="D20" s="16" t="s">
        <v>35</v>
      </c>
      <c r="E20" s="33">
        <f>E21+E22</f>
        <v>3314.386</v>
      </c>
      <c r="F20" s="33">
        <f>F21+F22</f>
        <v>971.31</v>
      </c>
      <c r="G20" s="26">
        <f t="shared" si="0"/>
        <v>29.30588048585771</v>
      </c>
    </row>
    <row r="21" spans="1:7" s="14" customFormat="1" ht="15.75">
      <c r="A21" s="15" t="s">
        <v>42</v>
      </c>
      <c r="B21" s="18">
        <v>984</v>
      </c>
      <c r="C21" s="16" t="s">
        <v>3</v>
      </c>
      <c r="D21" s="16" t="s">
        <v>41</v>
      </c>
      <c r="E21" s="34">
        <v>3314.386</v>
      </c>
      <c r="F21" s="34">
        <v>971.31</v>
      </c>
      <c r="G21" s="26">
        <f t="shared" si="0"/>
        <v>29.30588048585771</v>
      </c>
    </row>
    <row r="22" spans="1:7" s="14" customFormat="1" ht="15.75" hidden="1">
      <c r="A22" s="8" t="s">
        <v>28</v>
      </c>
      <c r="B22" s="18">
        <v>984</v>
      </c>
      <c r="C22" s="13" t="s">
        <v>3</v>
      </c>
      <c r="D22" s="13" t="s">
        <v>26</v>
      </c>
      <c r="E22" s="33">
        <v>0</v>
      </c>
      <c r="F22" s="33">
        <v>0</v>
      </c>
      <c r="G22" s="26" t="e">
        <f t="shared" si="0"/>
        <v>#DIV/0!</v>
      </c>
    </row>
    <row r="23" spans="1:7" s="14" customFormat="1" ht="15.75">
      <c r="A23" s="15" t="s">
        <v>47</v>
      </c>
      <c r="B23" s="18">
        <v>984</v>
      </c>
      <c r="C23" s="16" t="s">
        <v>0</v>
      </c>
      <c r="D23" s="16" t="s">
        <v>35</v>
      </c>
      <c r="E23" s="33">
        <f>SUM(E24+E25+E26)</f>
        <v>11499.22</v>
      </c>
      <c r="F23" s="33">
        <f>SUM(F24+F25+F26+0.01)</f>
        <v>1976.1760000000002</v>
      </c>
      <c r="G23" s="26">
        <f t="shared" si="0"/>
        <v>17.18530474240862</v>
      </c>
    </row>
    <row r="24" spans="1:7" s="10" customFormat="1" ht="15.75" customHeight="1">
      <c r="A24" s="15" t="s">
        <v>6</v>
      </c>
      <c r="B24" s="18">
        <v>984</v>
      </c>
      <c r="C24" s="16" t="s">
        <v>0</v>
      </c>
      <c r="D24" s="16" t="s">
        <v>1</v>
      </c>
      <c r="E24" s="33">
        <v>8978.81</v>
      </c>
      <c r="F24" s="33">
        <v>521.596</v>
      </c>
      <c r="G24" s="26">
        <f t="shared" si="0"/>
        <v>5.809188522755243</v>
      </c>
    </row>
    <row r="25" spans="1:7" s="10" customFormat="1" ht="15.75">
      <c r="A25" s="19" t="s">
        <v>7</v>
      </c>
      <c r="B25" s="18">
        <v>984</v>
      </c>
      <c r="C25" s="16" t="s">
        <v>0</v>
      </c>
      <c r="D25" s="16" t="s">
        <v>2</v>
      </c>
      <c r="E25" s="33">
        <v>520.82</v>
      </c>
      <c r="F25" s="33">
        <v>445.24</v>
      </c>
      <c r="G25" s="26">
        <f t="shared" si="0"/>
        <v>85.48826849967358</v>
      </c>
    </row>
    <row r="26" spans="1:7" s="10" customFormat="1" ht="15.75">
      <c r="A26" s="15" t="s">
        <v>10</v>
      </c>
      <c r="B26" s="18">
        <v>984</v>
      </c>
      <c r="C26" s="16" t="s">
        <v>0</v>
      </c>
      <c r="D26" s="16" t="s">
        <v>11</v>
      </c>
      <c r="E26" s="33">
        <v>1999.59</v>
      </c>
      <c r="F26" s="33">
        <v>1009.33</v>
      </c>
      <c r="G26" s="26">
        <f t="shared" si="0"/>
        <v>50.476847753789535</v>
      </c>
    </row>
    <row r="27" spans="1:7" s="10" customFormat="1" ht="15.75">
      <c r="A27" s="15" t="s">
        <v>48</v>
      </c>
      <c r="B27" s="18">
        <v>984</v>
      </c>
      <c r="C27" s="16" t="s">
        <v>15</v>
      </c>
      <c r="D27" s="16" t="s">
        <v>35</v>
      </c>
      <c r="E27" s="33">
        <f>SUM(E28+E29)</f>
        <v>14.5</v>
      </c>
      <c r="F27" s="33">
        <f>SUM(F28+F29)</f>
        <v>6.49</v>
      </c>
      <c r="G27" s="26">
        <f t="shared" si="0"/>
        <v>44.758620689655174</v>
      </c>
    </row>
    <row r="28" spans="1:7" s="10" customFormat="1" ht="31.5" hidden="1">
      <c r="A28" s="20" t="s">
        <v>40</v>
      </c>
      <c r="B28" s="18">
        <v>984</v>
      </c>
      <c r="C28" s="21" t="s">
        <v>15</v>
      </c>
      <c r="D28" s="21" t="s">
        <v>0</v>
      </c>
      <c r="E28" s="33">
        <v>0</v>
      </c>
      <c r="F28" s="33">
        <v>0</v>
      </c>
      <c r="G28" s="26" t="e">
        <f t="shared" si="0"/>
        <v>#DIV/0!</v>
      </c>
    </row>
    <row r="29" spans="1:7" ht="15.75">
      <c r="A29" s="15" t="s">
        <v>14</v>
      </c>
      <c r="B29" s="18">
        <v>984</v>
      </c>
      <c r="C29" s="16" t="s">
        <v>15</v>
      </c>
      <c r="D29" s="16" t="s">
        <v>15</v>
      </c>
      <c r="E29" s="33">
        <v>14.5</v>
      </c>
      <c r="F29" s="33">
        <v>6.49</v>
      </c>
      <c r="G29" s="26">
        <f t="shared" si="0"/>
        <v>44.758620689655174</v>
      </c>
    </row>
    <row r="30" spans="1:7" ht="15.75">
      <c r="A30" s="15" t="s">
        <v>49</v>
      </c>
      <c r="B30" s="18">
        <v>984</v>
      </c>
      <c r="C30" s="16" t="s">
        <v>16</v>
      </c>
      <c r="D30" s="16" t="s">
        <v>35</v>
      </c>
      <c r="E30" s="33">
        <f>SUM(E31)</f>
        <v>20</v>
      </c>
      <c r="F30" s="33">
        <f>SUM(F31)</f>
        <v>1</v>
      </c>
      <c r="G30" s="26">
        <f t="shared" si="0"/>
        <v>5</v>
      </c>
    </row>
    <row r="31" spans="1:7" ht="15.75">
      <c r="A31" s="15" t="s">
        <v>21</v>
      </c>
      <c r="B31" s="18">
        <v>984</v>
      </c>
      <c r="C31" s="16" t="s">
        <v>16</v>
      </c>
      <c r="D31" s="16" t="s">
        <v>1</v>
      </c>
      <c r="E31" s="33">
        <v>20</v>
      </c>
      <c r="F31" s="33">
        <v>1</v>
      </c>
      <c r="G31" s="26">
        <f t="shared" si="0"/>
        <v>5</v>
      </c>
    </row>
    <row r="32" spans="1:7" ht="15.75">
      <c r="A32" s="15" t="s">
        <v>50</v>
      </c>
      <c r="B32" s="18">
        <v>984</v>
      </c>
      <c r="C32" s="22" t="s">
        <v>13</v>
      </c>
      <c r="D32" s="22" t="s">
        <v>35</v>
      </c>
      <c r="E32" s="35">
        <f>E33+E34</f>
        <v>58.64</v>
      </c>
      <c r="F32" s="35">
        <f>F33+F34</f>
        <v>34.980000000000004</v>
      </c>
      <c r="G32" s="26">
        <f t="shared" si="0"/>
        <v>59.65211459754435</v>
      </c>
    </row>
    <row r="33" spans="1:7" ht="15.75">
      <c r="A33" s="15" t="s">
        <v>17</v>
      </c>
      <c r="B33" s="18">
        <v>984</v>
      </c>
      <c r="C33" s="22" t="s">
        <v>13</v>
      </c>
      <c r="D33" s="22" t="s">
        <v>1</v>
      </c>
      <c r="E33" s="35">
        <v>50.64</v>
      </c>
      <c r="F33" s="35">
        <v>28.48</v>
      </c>
      <c r="G33" s="26">
        <f t="shared" si="0"/>
        <v>56.24012638230648</v>
      </c>
    </row>
    <row r="34" spans="1:7" ht="15.75">
      <c r="A34" s="23" t="s">
        <v>39</v>
      </c>
      <c r="B34" s="43">
        <v>984</v>
      </c>
      <c r="C34" s="22" t="s">
        <v>13</v>
      </c>
      <c r="D34" s="22" t="s">
        <v>11</v>
      </c>
      <c r="E34" s="35">
        <v>8</v>
      </c>
      <c r="F34" s="35">
        <v>6.5</v>
      </c>
      <c r="G34" s="26">
        <f t="shared" si="0"/>
        <v>81.25</v>
      </c>
    </row>
    <row r="35" spans="1:7" ht="15">
      <c r="A35" s="24"/>
      <c r="B35" s="24"/>
      <c r="C35" s="24"/>
      <c r="D35" s="24"/>
      <c r="E35" s="36"/>
      <c r="G35" s="38"/>
    </row>
  </sheetData>
  <sheetProtection/>
  <mergeCells count="5">
    <mergeCell ref="F7:G7"/>
    <mergeCell ref="A3:F3"/>
    <mergeCell ref="A4:F4"/>
    <mergeCell ref="A5:F5"/>
    <mergeCell ref="A6:D6"/>
  </mergeCells>
  <printOptions/>
  <pageMargins left="0.75" right="0.75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2016-08-01T12:27:53Z</cp:lastPrinted>
  <dcterms:created xsi:type="dcterms:W3CDTF">2006-06-08T10:29:13Z</dcterms:created>
  <dcterms:modified xsi:type="dcterms:W3CDTF">2016-10-11T05:54:45Z</dcterms:modified>
  <cp:category/>
  <cp:version/>
  <cp:contentType/>
  <cp:contentStatus/>
</cp:coreProperties>
</file>