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3" sheetId="1" r:id="rId1"/>
  </sheets>
  <definedNames>
    <definedName name="_xlnm.Print_Area" localSheetId="0">'Лист3'!$A$1:$H$84</definedName>
  </definedNames>
  <calcPr fullCalcOnLoad="1"/>
</workbook>
</file>

<file path=xl/sharedStrings.xml><?xml version="1.0" encoding="utf-8"?>
<sst xmlns="http://schemas.openxmlformats.org/spreadsheetml/2006/main" count="153" uniqueCount="153">
  <si>
    <t xml:space="preserve">                                                 </t>
  </si>
  <si>
    <t>Приложение 1</t>
  </si>
  <si>
    <t>к решению Ленинской городской Думы</t>
  </si>
  <si>
    <t xml:space="preserve">                                                                                                                Ленинское  городское  поселение  на  2010 год"</t>
  </si>
  <si>
    <t xml:space="preserve">ДОХОДЫ </t>
  </si>
  <si>
    <t xml:space="preserve">бюджета муниципального образования </t>
  </si>
  <si>
    <t xml:space="preserve">государственного управления, относящиеся к доходам бюджета </t>
  </si>
  <si>
    <t>% исполнения</t>
  </si>
  <si>
    <t>по кодам видов доходов, подвидов доходов,  классификации операций сектора</t>
  </si>
  <si>
    <t xml:space="preserve">                                            "О бюджете муниципального образования</t>
  </si>
  <si>
    <t>Ед.изм.: тыс.руб.</t>
  </si>
  <si>
    <t>Код бюджетной классификации</t>
  </si>
  <si>
    <t>Наименование налога (сбора)</t>
  </si>
  <si>
    <t>Согласовано</t>
  </si>
  <si>
    <t>Недоимка</t>
  </si>
  <si>
    <t>Согласовано+недоимка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</si>
  <si>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</si>
  <si>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Ленинское городское поселение Шабалинского района Кировской области за 2015 год </t>
  </si>
  <si>
    <t>от               №</t>
  </si>
  <si>
    <t>Прогнозируемый объем доходов на 2015 год (тыс.руб.)</t>
  </si>
  <si>
    <t>Кассовое исполнение за 2015 год (тыс.руб.)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</si>
  <si>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</si>
  <si>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</si>
  <si>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</si>
  <si>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</si>
  <si>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</si>
  <si>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</si>
  <si>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182 1 01 02010 01 0000 110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</si>
  <si>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</si>
  <si>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</si>
  <si>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</si>
  <si>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</si>
  <si>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</si>
  <si>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</si>
  <si>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</si>
  <si>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</si>
  <si>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</si>
  <si>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</si>
  <si>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</si>
  <si>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</si>
  <si>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</si>
  <si>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</si>
  <si>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</si>
  <si>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</si>
  <si>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</si>
  <si>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</si>
  <si>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 НА  ИМУЩЕСТВО</t>
  </si>
  <si>
    <t xml:space="preserve">000 1 06 01000 00 0000 110 </t>
  </si>
  <si>
    <t>Налог на имущество физических лиц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</si>
  <si>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</si>
  <si>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</si>
  <si>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</si>
  <si>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 xml:space="preserve">Земельный налог 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</si>
  <si>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</si>
  <si>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</si>
  <si>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</si>
  <si>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</si>
  <si>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</si>
  <si>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</si>
  <si>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</si>
  <si>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</si>
  <si>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</si>
  <si>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</si>
  <si>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</si>
  <si>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</si>
  <si>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</si>
  <si>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</si>
  <si>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936 1 11 0501313 0000 120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</si>
  <si>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</si>
  <si>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</si>
  <si>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</si>
  <si>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984 1 11 05025 13 0000 120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</si>
  <si>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</si>
  <si>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</si>
  <si>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</si>
  <si>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</si>
  <si>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</si>
  <si>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984 1 11 09045 13 0000 120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</si>
  <si>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</si>
  <si>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</si>
  <si>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</si>
  <si>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</si>
  <si>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</si>
  <si>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984 1 13 02990 00 0000 130</t>
  </si>
  <si>
    <t xml:space="preserve">Прочие доходы от компенсации затрат государства </t>
  </si>
  <si>
    <t>984 1 13 02995 13 0000 130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</si>
  <si>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</si>
  <si>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</si>
  <si>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</si>
  <si>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</si>
  <si>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</si>
  <si>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000 1 14 02050 13 0000 410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</si>
  <si>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</si>
  <si>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984 1 14 02053 13 0000 410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</si>
  <si>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</si>
  <si>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</si>
  <si>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</si>
  <si>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</si>
  <si>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</si>
  <si>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</si>
  <si>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</si>
  <si>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000 116 00000 00 0000 000</t>
  </si>
  <si>
    <t>Штрафы,санкции,возмещение ущерба</t>
  </si>
  <si>
    <t xml:space="preserve">000 116 51000 02 0000 140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</si>
  <si>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</si>
  <si>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</si>
  <si>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</si>
  <si>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</si>
  <si>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</si>
  <si>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</si>
  <si>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</si>
  <si>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</si>
  <si>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</si>
  <si>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</si>
  <si>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</si>
  <si>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</si>
  <si>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</si>
  <si>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</si>
  <si>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</si>
  <si>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</si>
  <si>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</si>
  <si>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</si>
  <si>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000 2 02 02089 00 0000 151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</si>
  <si>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</si>
  <si>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</si>
  <si>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</si>
  <si>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984 2 02 02089 13 0002 151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</si>
  <si>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</si>
  <si>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 xml:space="preserve">000 2 02 02999 00 0000 151 </t>
  </si>
  <si>
    <t>Прочие  субсидии</t>
  </si>
  <si>
    <t xml:space="preserve">984 2 02 02999 13 0000 151 </t>
  </si>
  <si>
    <t>Прочие  субсидии бюджетам городских поселений</t>
  </si>
  <si>
    <t>000 2 02 03000 00 0000 151</t>
  </si>
  <si>
    <t>Субвенции бюджетам субъектов Российской  Федерации  и  муниципальных образований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</si>
  <si>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</si>
  <si>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</si>
  <si>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984 2 02 03024 13 0000 151</t>
  </si>
  <si>
    <t>Субвенци бюджетам городских поселений на выполнение передаваемых полномочий субъектов Российской Федерации</t>
  </si>
  <si>
    <t>000 2 04 00000 00 0000 180</t>
  </si>
  <si>
    <t>БЕЗВОЗМЕЗДНЫЕ ПОСТУПЛЕНИЯ ОТ НЕГОСУДАРСТВЕННЫХ ОРГАНИЗАЦИЙ</t>
  </si>
  <si>
    <t>000 2 04 05000 13 0000 180</t>
  </si>
  <si>
    <t>Безвозмездные поступления  от негосударственных организаций в бюджеты городских поселений</t>
  </si>
  <si>
    <t>984 2 04 05099 13 0000 180</t>
  </si>
  <si>
    <t>Прочие безвозмездные поступления от негосударственных организаций в бюджеты городских поселений</t>
  </si>
  <si>
    <t>000 2 07 00000 00 0000 180</t>
  </si>
  <si>
    <t>Прочие безвозмездные поступления</t>
  </si>
  <si>
    <t>000 2 07 05000 13 0000 180</t>
  </si>
  <si>
    <t>Прочие безвозмездные поступления в бюджеты городских поселений</t>
  </si>
  <si>
    <t>984 2 07 05010 13 0000 180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</si>
  <si>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</si>
  <si>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</si>
  <si>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ВСЕГО ДОХОДОВ</t>
  </si>
  <si>
    <t>984 2 07 05030 13 0000 180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</si>
</sst>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2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2" fontId="6" fillId="24" borderId="0" xfId="0" applyNumberFormat="1" applyFont="1" applyFill="1" applyAlignment="1">
      <alignment horizontal="center"/>
    </xf>
    <xf numFmtId="2" fontId="2" fillId="24" borderId="0" xfId="0" applyNumberFormat="1" applyFont="1" applyFill="1" applyAlignment="1">
      <alignment/>
    </xf>
    <xf numFmtId="2" fontId="9" fillId="24" borderId="0" xfId="0" applyNumberFormat="1" applyFont="1" applyFill="1" applyAlignment="1">
      <alignment horizontal="center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169" fontId="2" fillId="24" borderId="0" xfId="0" applyNumberFormat="1" applyFont="1" applyFill="1" applyAlignment="1">
      <alignment/>
    </xf>
    <xf numFmtId="169" fontId="0" fillId="24" borderId="0" xfId="0" applyNumberFormat="1" applyFill="1" applyAlignment="1">
      <alignment/>
    </xf>
    <xf numFmtId="0" fontId="1" fillId="24" borderId="0" xfId="0" applyFont="1" applyFill="1" applyAlignment="1">
      <alignment/>
    </xf>
    <xf numFmtId="0" fontId="7" fillId="24" borderId="10" xfId="0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vertical="top"/>
    </xf>
    <xf numFmtId="169" fontId="7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169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169" fontId="7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169" fontId="6" fillId="24" borderId="10" xfId="0" applyNumberFormat="1" applyFont="1" applyFill="1" applyBorder="1" applyAlignment="1">
      <alignment vertical="top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3" fontId="7" fillId="24" borderId="10" xfId="0" applyNumberFormat="1" applyFont="1" applyFill="1" applyBorder="1" applyAlignment="1">
      <alignment horizontal="left" vertical="top" wrapText="1"/>
    </xf>
    <xf numFmtId="2" fontId="7" fillId="24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2" fontId="6" fillId="24" borderId="10" xfId="0" applyNumberFormat="1" applyFont="1" applyFill="1" applyBorder="1" applyAlignment="1">
      <alignment vertical="top"/>
    </xf>
    <xf numFmtId="3" fontId="6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/>
    </xf>
    <xf numFmtId="168" fontId="5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8" fontId="1" fillId="0" borderId="10" xfId="0" applyNumberFormat="1" applyFont="1" applyFill="1" applyBorder="1" applyAlignment="1">
      <alignment vertical="top"/>
    </xf>
    <xf numFmtId="0" fontId="6" fillId="24" borderId="13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/>
    </xf>
    <xf numFmtId="0" fontId="6" fillId="24" borderId="13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60" zoomScaleNormal="75" zoomScalePageLayoutView="0" workbookViewId="0" topLeftCell="A72">
      <selection activeCell="A84" sqref="A84"/>
    </sheetView>
  </sheetViews>
  <sheetFormatPr defaultColWidth="9.00390625" defaultRowHeight="12.75"/>
  <cols>
    <col min="1" max="1" width="38.625" style="1" customWidth="1"/>
    <col min="2" max="2" width="62.625" style="14" customWidth="1"/>
    <col min="3" max="3" width="19.375" style="6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9.125" style="1" customWidth="1"/>
    <col min="8" max="8" width="15.625" style="1" customWidth="1"/>
    <col min="9" max="16384" width="9.125" style="1" customWidth="1"/>
  </cols>
  <sheetData>
    <row r="1" s="10" customFormat="1" ht="18.75">
      <c r="C1" s="10" t="s">
        <v>1</v>
      </c>
    </row>
    <row r="2" s="10" customFormat="1" ht="21.75" customHeight="1">
      <c r="C2" s="10" t="s">
        <v>2</v>
      </c>
    </row>
    <row r="3" spans="1:3" s="10" customFormat="1" ht="21" customHeight="1">
      <c r="A3" s="11"/>
      <c r="B3" s="12"/>
      <c r="C3" s="12" t="s">
        <v>18</v>
      </c>
    </row>
    <row r="4" spans="1:3" s="10" customFormat="1" ht="14.25" customHeight="1" hidden="1">
      <c r="A4" s="11"/>
      <c r="B4" s="12" t="s">
        <v>9</v>
      </c>
      <c r="C4" s="13"/>
    </row>
    <row r="5" spans="1:3" s="10" customFormat="1" ht="14.25" customHeight="1" hidden="1">
      <c r="A5" s="72" t="s">
        <v>3</v>
      </c>
      <c r="B5" s="72"/>
      <c r="C5" s="72"/>
    </row>
    <row r="6" spans="1:3" s="10" customFormat="1" ht="14.25" customHeight="1">
      <c r="A6" s="11"/>
      <c r="B6" s="11"/>
      <c r="C6" s="13"/>
    </row>
    <row r="7" spans="1:3" s="14" customFormat="1" ht="14.25" customHeight="1">
      <c r="A7" s="71"/>
      <c r="B7" s="71"/>
      <c r="C7" s="71"/>
    </row>
    <row r="8" spans="1:3" s="14" customFormat="1" ht="14.25" customHeight="1">
      <c r="A8" s="71"/>
      <c r="B8" s="71"/>
      <c r="C8" s="71"/>
    </row>
    <row r="9" spans="1:3" s="14" customFormat="1" ht="21" customHeight="1">
      <c r="A9" s="69" t="s">
        <v>4</v>
      </c>
      <c r="B9" s="69"/>
      <c r="C9" s="69"/>
    </row>
    <row r="10" spans="1:8" s="14" customFormat="1" ht="18" customHeight="1">
      <c r="A10" s="15" t="s">
        <v>0</v>
      </c>
      <c r="B10" s="16" t="s">
        <v>5</v>
      </c>
      <c r="C10" s="17"/>
      <c r="D10" s="18"/>
      <c r="E10" s="18"/>
      <c r="F10" s="18"/>
      <c r="G10" s="18"/>
      <c r="H10" s="18"/>
    </row>
    <row r="11" spans="1:8" s="14" customFormat="1" ht="18.75" customHeight="1">
      <c r="A11" s="64" t="s">
        <v>17</v>
      </c>
      <c r="B11" s="64"/>
      <c r="C11" s="64"/>
      <c r="D11" s="64"/>
      <c r="E11" s="64"/>
      <c r="F11" s="64"/>
      <c r="G11" s="64"/>
      <c r="H11" s="64"/>
    </row>
    <row r="12" spans="1:8" s="14" customFormat="1" ht="18.75">
      <c r="A12" s="64" t="s">
        <v>8</v>
      </c>
      <c r="B12" s="64"/>
      <c r="C12" s="64"/>
      <c r="D12" s="64"/>
      <c r="E12" s="64"/>
      <c r="F12" s="64"/>
      <c r="G12" s="64"/>
      <c r="H12" s="64"/>
    </row>
    <row r="13" spans="1:8" s="14" customFormat="1" ht="18.75">
      <c r="A13" s="64" t="s">
        <v>6</v>
      </c>
      <c r="B13" s="64"/>
      <c r="C13" s="64"/>
      <c r="D13" s="64"/>
      <c r="E13" s="64"/>
      <c r="F13" s="64"/>
      <c r="G13" s="64"/>
      <c r="H13" s="64"/>
    </row>
    <row r="14" spans="1:4" ht="15.75">
      <c r="A14" s="70"/>
      <c r="B14" s="70"/>
      <c r="C14" s="5"/>
      <c r="D14" s="2"/>
    </row>
    <row r="15" spans="1:7" ht="18.75">
      <c r="A15" s="3"/>
      <c r="B15" s="19"/>
      <c r="C15" s="7"/>
      <c r="D15" s="2"/>
      <c r="G15" s="7" t="s">
        <v>10</v>
      </c>
    </row>
    <row r="16" spans="1:8" ht="47.25" customHeight="1">
      <c r="A16" s="65" t="s">
        <v>11</v>
      </c>
      <c r="B16" s="67" t="s">
        <v>12</v>
      </c>
      <c r="C16" s="62" t="s">
        <v>19</v>
      </c>
      <c r="D16" s="8" t="s">
        <v>15</v>
      </c>
      <c r="E16" s="9" t="s">
        <v>13</v>
      </c>
      <c r="F16" s="9" t="s">
        <v>14</v>
      </c>
      <c r="G16" s="62" t="s">
        <v>20</v>
      </c>
      <c r="H16" s="62" t="s">
        <v>7</v>
      </c>
    </row>
    <row r="17" spans="1:8" ht="47.25" customHeight="1">
      <c r="A17" s="66"/>
      <c r="B17" s="68"/>
      <c r="C17" s="63"/>
      <c r="D17" s="8"/>
      <c r="E17" s="9"/>
      <c r="F17" s="9"/>
      <c r="G17" s="63"/>
      <c r="H17" s="63"/>
    </row>
    <row r="18" spans="1:8" s="4" customFormat="1" ht="19.5" customHeight="1">
      <c r="A18" s="24" t="s">
        <v>21</v>
      </c>
      <c r="B18" s="24" t="s">
        <v>22</v>
      </c>
      <c r="C18" s="25">
        <f>C19+C30+C38+C47+C24+C51+C58</f>
        <v>8561.664999999999</v>
      </c>
      <c r="D18" s="25" t="e">
        <f>D19+D30+D38+D47+D24+D51+D58</f>
        <v>#REF!</v>
      </c>
      <c r="E18" s="25" t="e">
        <f>E19+E30+E38+E47+E24+E51+E58</f>
        <v>#REF!</v>
      </c>
      <c r="F18" s="25" t="e">
        <f>F19+F30+F38+F47+F24+F51+F58</f>
        <v>#REF!</v>
      </c>
      <c r="G18" s="25">
        <f>G19+G30+G38+G47+G24+G51+G58</f>
        <v>8719.492</v>
      </c>
      <c r="H18" s="49">
        <f>SUM(G18/C18*100)</f>
        <v>101.84341480307862</v>
      </c>
    </row>
    <row r="19" spans="1:8" s="4" customFormat="1" ht="24.75" customHeight="1">
      <c r="A19" s="24" t="s">
        <v>23</v>
      </c>
      <c r="B19" s="24" t="s">
        <v>24</v>
      </c>
      <c r="C19" s="25">
        <f>C20</f>
        <v>3856.559</v>
      </c>
      <c r="D19" s="25" t="e">
        <f>D20</f>
        <v>#REF!</v>
      </c>
      <c r="E19" s="25" t="e">
        <f>E20</f>
        <v>#REF!</v>
      </c>
      <c r="F19" s="25" t="e">
        <f>F20</f>
        <v>#REF!</v>
      </c>
      <c r="G19" s="25">
        <f>G20</f>
        <v>3952.208</v>
      </c>
      <c r="H19" s="49">
        <f aca="true" t="shared" si="0" ref="H19:H66">SUM(G19/C19*100)</f>
        <v>102.48016431227941</v>
      </c>
    </row>
    <row r="20" spans="1:8" s="4" customFormat="1" ht="21.75" customHeight="1">
      <c r="A20" s="24" t="s">
        <v>25</v>
      </c>
      <c r="B20" s="24" t="s">
        <v>26</v>
      </c>
      <c r="C20" s="26">
        <f>C21+C22+C23</f>
        <v>3856.559</v>
      </c>
      <c r="D20" s="26" t="e">
        <f>D21+#REF!+D23</f>
        <v>#REF!</v>
      </c>
      <c r="E20" s="26" t="e">
        <f>E21+#REF!+E23</f>
        <v>#REF!</v>
      </c>
      <c r="F20" s="26" t="e">
        <f>F21+#REF!+F23</f>
        <v>#REF!</v>
      </c>
      <c r="G20" s="26">
        <f>G21+G22+G23</f>
        <v>3952.208</v>
      </c>
      <c r="H20" s="49">
        <f t="shared" si="0"/>
        <v>102.48016431227941</v>
      </c>
    </row>
    <row r="21" spans="1:8" ht="90.75" customHeight="1">
      <c r="A21" s="50" t="s">
        <v>27</v>
      </c>
      <c r="B21" s="27" t="s">
        <v>28</v>
      </c>
      <c r="C21" s="28">
        <v>3819.659</v>
      </c>
      <c r="D21" s="26"/>
      <c r="E21" s="26"/>
      <c r="F21" s="26"/>
      <c r="G21" s="28">
        <v>3914.852</v>
      </c>
      <c r="H21" s="61">
        <f t="shared" si="0"/>
        <v>102.49218582077614</v>
      </c>
    </row>
    <row r="22" spans="1:8" s="4" customFormat="1" ht="123.75" customHeight="1">
      <c r="A22" s="29" t="s">
        <v>29</v>
      </c>
      <c r="B22" s="29" t="s">
        <v>30</v>
      </c>
      <c r="C22" s="28">
        <v>18</v>
      </c>
      <c r="D22" s="28"/>
      <c r="E22" s="28"/>
      <c r="F22" s="28"/>
      <c r="G22" s="28">
        <v>17.907</v>
      </c>
      <c r="H22" s="61">
        <f t="shared" si="0"/>
        <v>99.48333333333333</v>
      </c>
    </row>
    <row r="23" spans="1:8" s="4" customFormat="1" ht="57.75" customHeight="1">
      <c r="A23" s="29" t="s">
        <v>31</v>
      </c>
      <c r="B23" s="29" t="s">
        <v>32</v>
      </c>
      <c r="C23" s="28">
        <v>18.9</v>
      </c>
      <c r="D23" s="28"/>
      <c r="E23" s="28"/>
      <c r="F23" s="28"/>
      <c r="G23" s="28">
        <v>19.449</v>
      </c>
      <c r="H23" s="61">
        <f t="shared" si="0"/>
        <v>102.90476190476193</v>
      </c>
    </row>
    <row r="24" spans="1:8" s="4" customFormat="1" ht="60.75" customHeight="1">
      <c r="A24" s="51" t="s">
        <v>33</v>
      </c>
      <c r="B24" s="52" t="s">
        <v>34</v>
      </c>
      <c r="C24" s="30">
        <f>C25</f>
        <v>1091.47</v>
      </c>
      <c r="D24" s="28"/>
      <c r="E24" s="28"/>
      <c r="F24" s="28"/>
      <c r="G24" s="30">
        <f>G25</f>
        <v>1138.36</v>
      </c>
      <c r="H24" s="49">
        <f t="shared" si="0"/>
        <v>104.29604111885804</v>
      </c>
    </row>
    <row r="25" spans="1:8" ht="41.25" customHeight="1">
      <c r="A25" s="31" t="s">
        <v>35</v>
      </c>
      <c r="B25" s="32" t="s">
        <v>36</v>
      </c>
      <c r="C25" s="33">
        <f>+C26+C27+C28+C29</f>
        <v>1091.47</v>
      </c>
      <c r="D25" s="28"/>
      <c r="E25" s="28"/>
      <c r="F25" s="28"/>
      <c r="G25" s="33">
        <f>+G26+G27+G28+G29</f>
        <v>1138.36</v>
      </c>
      <c r="H25" s="61">
        <f t="shared" si="0"/>
        <v>104.29604111885804</v>
      </c>
    </row>
    <row r="26" spans="1:8" s="4" customFormat="1" ht="81.75" customHeight="1">
      <c r="A26" s="34" t="s">
        <v>37</v>
      </c>
      <c r="B26" s="35" t="s">
        <v>38</v>
      </c>
      <c r="C26" s="33">
        <v>363.6</v>
      </c>
      <c r="D26" s="28"/>
      <c r="E26" s="28"/>
      <c r="F26" s="28"/>
      <c r="G26" s="28">
        <v>396.835</v>
      </c>
      <c r="H26" s="61">
        <f t="shared" si="0"/>
        <v>109.14053905390537</v>
      </c>
    </row>
    <row r="27" spans="1:8" s="4" customFormat="1" ht="108" customHeight="1">
      <c r="A27" s="34" t="s">
        <v>39</v>
      </c>
      <c r="B27" s="35" t="s">
        <v>40</v>
      </c>
      <c r="C27" s="33">
        <v>10.07</v>
      </c>
      <c r="D27" s="28"/>
      <c r="E27" s="28"/>
      <c r="F27" s="28"/>
      <c r="G27" s="28">
        <v>10.751</v>
      </c>
      <c r="H27" s="61">
        <f t="shared" si="0"/>
        <v>106.76266137040713</v>
      </c>
    </row>
    <row r="28" spans="1:8" s="4" customFormat="1" ht="83.25" customHeight="1">
      <c r="A28" s="34" t="s">
        <v>41</v>
      </c>
      <c r="B28" s="35" t="s">
        <v>42</v>
      </c>
      <c r="C28" s="33">
        <v>717.8</v>
      </c>
      <c r="D28" s="28"/>
      <c r="E28" s="28"/>
      <c r="F28" s="28"/>
      <c r="G28" s="28">
        <v>781.814</v>
      </c>
      <c r="H28" s="61">
        <f t="shared" si="0"/>
        <v>108.9180830314851</v>
      </c>
    </row>
    <row r="29" spans="1:8" s="4" customFormat="1" ht="90.75" customHeight="1">
      <c r="A29" s="34" t="s">
        <v>43</v>
      </c>
      <c r="B29" s="35" t="s">
        <v>44</v>
      </c>
      <c r="C29" s="33">
        <v>0</v>
      </c>
      <c r="D29" s="28"/>
      <c r="E29" s="28"/>
      <c r="F29" s="28"/>
      <c r="G29" s="28">
        <v>-51.04</v>
      </c>
      <c r="H29" s="61">
        <v>0</v>
      </c>
    </row>
    <row r="30" spans="1:8" s="4" customFormat="1" ht="28.5" customHeight="1">
      <c r="A30" s="24" t="s">
        <v>45</v>
      </c>
      <c r="B30" s="24" t="s">
        <v>46</v>
      </c>
      <c r="C30" s="26">
        <f>C33+C31</f>
        <v>2265.083</v>
      </c>
      <c r="D30" s="26">
        <f>D33+D31</f>
        <v>978.4</v>
      </c>
      <c r="E30" s="26">
        <f>E33+E31</f>
        <v>978.4</v>
      </c>
      <c r="F30" s="26">
        <f>F33+F31</f>
        <v>978.4</v>
      </c>
      <c r="G30" s="26">
        <f>G33+G31</f>
        <v>2268.0370000000003</v>
      </c>
      <c r="H30" s="49">
        <f t="shared" si="0"/>
        <v>100.1304146470571</v>
      </c>
    </row>
    <row r="31" spans="1:8" s="4" customFormat="1" ht="25.5" customHeight="1">
      <c r="A31" s="36" t="s">
        <v>47</v>
      </c>
      <c r="B31" s="24" t="s">
        <v>48</v>
      </c>
      <c r="C31" s="26">
        <f>C32</f>
        <v>915</v>
      </c>
      <c r="D31" s="26">
        <f>D32</f>
        <v>0</v>
      </c>
      <c r="E31" s="26">
        <f>E32</f>
        <v>0</v>
      </c>
      <c r="F31" s="26">
        <f>F32</f>
        <v>0</v>
      </c>
      <c r="G31" s="26">
        <f>G32</f>
        <v>915.114</v>
      </c>
      <c r="H31" s="49">
        <f t="shared" si="0"/>
        <v>100.01245901639344</v>
      </c>
    </row>
    <row r="32" spans="1:8" s="4" customFormat="1" ht="57.75" customHeight="1">
      <c r="A32" s="37" t="s">
        <v>49</v>
      </c>
      <c r="B32" s="29" t="s">
        <v>50</v>
      </c>
      <c r="C32" s="28">
        <v>915</v>
      </c>
      <c r="D32" s="28"/>
      <c r="E32" s="28"/>
      <c r="F32" s="28"/>
      <c r="G32" s="28">
        <v>915.114</v>
      </c>
      <c r="H32" s="61">
        <f t="shared" si="0"/>
        <v>100.01245901639344</v>
      </c>
    </row>
    <row r="33" spans="1:8" s="4" customFormat="1" ht="24" customHeight="1">
      <c r="A33" s="36" t="s">
        <v>51</v>
      </c>
      <c r="B33" s="24" t="s">
        <v>52</v>
      </c>
      <c r="C33" s="25">
        <f>(C34+C36)</f>
        <v>1350.083</v>
      </c>
      <c r="D33" s="25">
        <f>(D34+D36)</f>
        <v>978.4</v>
      </c>
      <c r="E33" s="25">
        <f>(E34+E36)</f>
        <v>978.4</v>
      </c>
      <c r="F33" s="25">
        <f>(F34+F36)</f>
        <v>978.4</v>
      </c>
      <c r="G33" s="25">
        <f>(G34+G36)</f>
        <v>1352.923</v>
      </c>
      <c r="H33" s="49">
        <f t="shared" si="0"/>
        <v>100.21035743728348</v>
      </c>
    </row>
    <row r="34" spans="1:8" s="4" customFormat="1" ht="19.5" customHeight="1">
      <c r="A34" s="36" t="s">
        <v>53</v>
      </c>
      <c r="B34" s="24" t="s">
        <v>54</v>
      </c>
      <c r="C34" s="25">
        <f>C35</f>
        <v>241</v>
      </c>
      <c r="D34" s="26">
        <f>D35</f>
        <v>193.4</v>
      </c>
      <c r="E34" s="26">
        <f>E35</f>
        <v>193.4</v>
      </c>
      <c r="F34" s="26">
        <f>F35</f>
        <v>193.4</v>
      </c>
      <c r="G34" s="26">
        <f>G35</f>
        <v>240.339</v>
      </c>
      <c r="H34" s="49">
        <f t="shared" si="0"/>
        <v>99.72572614107884</v>
      </c>
    </row>
    <row r="35" spans="1:8" s="4" customFormat="1" ht="35.25" customHeight="1">
      <c r="A35" s="37" t="s">
        <v>55</v>
      </c>
      <c r="B35" s="29" t="s">
        <v>56</v>
      </c>
      <c r="C35" s="28">
        <v>241</v>
      </c>
      <c r="D35" s="28">
        <v>193.4</v>
      </c>
      <c r="E35" s="28">
        <v>193.4</v>
      </c>
      <c r="F35" s="28">
        <v>193.4</v>
      </c>
      <c r="G35" s="28">
        <v>240.339</v>
      </c>
      <c r="H35" s="61">
        <f t="shared" si="0"/>
        <v>99.72572614107884</v>
      </c>
    </row>
    <row r="36" spans="1:8" s="4" customFormat="1" ht="24" customHeight="1">
      <c r="A36" s="36" t="s">
        <v>57</v>
      </c>
      <c r="B36" s="24" t="s">
        <v>58</v>
      </c>
      <c r="C36" s="26">
        <f>C37</f>
        <v>1109.083</v>
      </c>
      <c r="D36" s="26">
        <f>D37</f>
        <v>785</v>
      </c>
      <c r="E36" s="26">
        <f>E37</f>
        <v>785</v>
      </c>
      <c r="F36" s="26">
        <f>F37</f>
        <v>785</v>
      </c>
      <c r="G36" s="26">
        <f>G37</f>
        <v>1112.584</v>
      </c>
      <c r="H36" s="49">
        <f t="shared" si="0"/>
        <v>100.31566618548837</v>
      </c>
    </row>
    <row r="37" spans="1:8" s="4" customFormat="1" ht="38.25" customHeight="1">
      <c r="A37" s="37" t="s">
        <v>59</v>
      </c>
      <c r="B37" s="29" t="s">
        <v>60</v>
      </c>
      <c r="C37" s="28">
        <v>1109.083</v>
      </c>
      <c r="D37" s="28">
        <v>785</v>
      </c>
      <c r="E37" s="28">
        <v>785</v>
      </c>
      <c r="F37" s="28">
        <v>785</v>
      </c>
      <c r="G37" s="28">
        <v>1112.584</v>
      </c>
      <c r="H37" s="61">
        <f t="shared" si="0"/>
        <v>100.31566618548837</v>
      </c>
    </row>
    <row r="38" spans="1:8" s="4" customFormat="1" ht="57.75" customHeight="1">
      <c r="A38" s="24" t="s">
        <v>61</v>
      </c>
      <c r="B38" s="24" t="s">
        <v>62</v>
      </c>
      <c r="C38" s="26">
        <f>C39+C44</f>
        <v>1096.636</v>
      </c>
      <c r="D38" s="26">
        <f>D39+D44</f>
        <v>0</v>
      </c>
      <c r="E38" s="26">
        <f>E39+E44</f>
        <v>0</v>
      </c>
      <c r="F38" s="26">
        <f>F39+F44</f>
        <v>0</v>
      </c>
      <c r="G38" s="26">
        <f>G39+G44</f>
        <v>1108.995</v>
      </c>
      <c r="H38" s="49">
        <f t="shared" si="0"/>
        <v>101.12699200099212</v>
      </c>
    </row>
    <row r="39" spans="1:8" s="4" customFormat="1" ht="107.25" customHeight="1">
      <c r="A39" s="24" t="s">
        <v>63</v>
      </c>
      <c r="B39" s="38" t="s">
        <v>64</v>
      </c>
      <c r="C39" s="26">
        <f>C40+C42</f>
        <v>673.78</v>
      </c>
      <c r="D39" s="26">
        <f>D40+D42</f>
        <v>0</v>
      </c>
      <c r="E39" s="26">
        <f>E40+E42</f>
        <v>0</v>
      </c>
      <c r="F39" s="26">
        <f>F40+F42</f>
        <v>0</v>
      </c>
      <c r="G39" s="26">
        <f>G40+G42</f>
        <v>676.827</v>
      </c>
      <c r="H39" s="49">
        <f t="shared" si="0"/>
        <v>100.4522247617917</v>
      </c>
    </row>
    <row r="40" spans="1:8" s="4" customFormat="1" ht="79.5" customHeight="1">
      <c r="A40" s="29" t="s">
        <v>65</v>
      </c>
      <c r="B40" s="39" t="s">
        <v>66</v>
      </c>
      <c r="C40" s="28">
        <f>C41</f>
        <v>673.5</v>
      </c>
      <c r="D40" s="28">
        <f>D41</f>
        <v>0</v>
      </c>
      <c r="E40" s="28">
        <f>E41</f>
        <v>0</v>
      </c>
      <c r="F40" s="28">
        <f>F41</f>
        <v>0</v>
      </c>
      <c r="G40" s="28">
        <f>G41</f>
        <v>676.548</v>
      </c>
      <c r="H40" s="61">
        <f t="shared" si="0"/>
        <v>100.45256124721604</v>
      </c>
    </row>
    <row r="41" spans="1:8" s="4" customFormat="1" ht="92.25" customHeight="1">
      <c r="A41" s="29" t="s">
        <v>67</v>
      </c>
      <c r="B41" s="39" t="s">
        <v>68</v>
      </c>
      <c r="C41" s="28">
        <v>673.5</v>
      </c>
      <c r="D41" s="28"/>
      <c r="E41" s="28"/>
      <c r="F41" s="28"/>
      <c r="G41" s="28">
        <v>676.548</v>
      </c>
      <c r="H41" s="61">
        <f t="shared" si="0"/>
        <v>100.45256124721604</v>
      </c>
    </row>
    <row r="42" spans="1:8" s="4" customFormat="1" ht="99" customHeight="1">
      <c r="A42" s="29" t="s">
        <v>69</v>
      </c>
      <c r="B42" s="39" t="s">
        <v>70</v>
      </c>
      <c r="C42" s="28">
        <f>SUM(C43)</f>
        <v>0.28</v>
      </c>
      <c r="D42" s="28">
        <f>SUM(D43)</f>
        <v>0</v>
      </c>
      <c r="E42" s="28">
        <f>SUM(E43)</f>
        <v>0</v>
      </c>
      <c r="F42" s="28">
        <f>SUM(F43)</f>
        <v>0</v>
      </c>
      <c r="G42" s="28">
        <f>SUM(G43)</f>
        <v>0.279</v>
      </c>
      <c r="H42" s="61">
        <f t="shared" si="0"/>
        <v>99.64285714285714</v>
      </c>
    </row>
    <row r="43" spans="1:8" s="4" customFormat="1" ht="90" customHeight="1">
      <c r="A43" s="29" t="s">
        <v>71</v>
      </c>
      <c r="B43" s="39" t="s">
        <v>72</v>
      </c>
      <c r="C43" s="28">
        <v>0.28</v>
      </c>
      <c r="D43" s="28"/>
      <c r="E43" s="28"/>
      <c r="F43" s="28"/>
      <c r="G43" s="28">
        <v>0.279</v>
      </c>
      <c r="H43" s="61">
        <f t="shared" si="0"/>
        <v>99.64285714285714</v>
      </c>
    </row>
    <row r="44" spans="1:8" s="4" customFormat="1" ht="100.5" customHeight="1">
      <c r="A44" s="24" t="s">
        <v>73</v>
      </c>
      <c r="B44" s="24" t="s">
        <v>74</v>
      </c>
      <c r="C44" s="26">
        <f aca="true" t="shared" si="1" ref="C44:G45">C45</f>
        <v>422.856</v>
      </c>
      <c r="D44" s="26">
        <f t="shared" si="1"/>
        <v>0</v>
      </c>
      <c r="E44" s="26">
        <f t="shared" si="1"/>
        <v>0</v>
      </c>
      <c r="F44" s="26">
        <f t="shared" si="1"/>
        <v>0</v>
      </c>
      <c r="G44" s="26">
        <f t="shared" si="1"/>
        <v>432.168</v>
      </c>
      <c r="H44" s="49">
        <f t="shared" si="0"/>
        <v>102.20216811396787</v>
      </c>
    </row>
    <row r="45" spans="1:8" s="4" customFormat="1" ht="100.5" customHeight="1">
      <c r="A45" s="29" t="s">
        <v>75</v>
      </c>
      <c r="B45" s="29" t="s">
        <v>76</v>
      </c>
      <c r="C45" s="28">
        <f t="shared" si="1"/>
        <v>422.856</v>
      </c>
      <c r="D45" s="28">
        <f t="shared" si="1"/>
        <v>0</v>
      </c>
      <c r="E45" s="28">
        <f t="shared" si="1"/>
        <v>0</v>
      </c>
      <c r="F45" s="28">
        <f t="shared" si="1"/>
        <v>0</v>
      </c>
      <c r="G45" s="28">
        <f t="shared" si="1"/>
        <v>432.168</v>
      </c>
      <c r="H45" s="61">
        <f t="shared" si="0"/>
        <v>102.20216811396787</v>
      </c>
    </row>
    <row r="46" spans="1:8" s="4" customFormat="1" ht="90" customHeight="1">
      <c r="A46" s="29" t="s">
        <v>77</v>
      </c>
      <c r="B46" s="29" t="s">
        <v>78</v>
      </c>
      <c r="C46" s="28">
        <v>422.856</v>
      </c>
      <c r="D46" s="28"/>
      <c r="E46" s="28"/>
      <c r="F46" s="28"/>
      <c r="G46" s="28">
        <v>432.168</v>
      </c>
      <c r="H46" s="61">
        <f t="shared" si="0"/>
        <v>102.20216811396787</v>
      </c>
    </row>
    <row r="47" spans="1:8" ht="36.75" customHeight="1">
      <c r="A47" s="24" t="s">
        <v>79</v>
      </c>
      <c r="B47" s="24" t="s">
        <v>80</v>
      </c>
      <c r="C47" s="26">
        <f aca="true" t="shared" si="2" ref="C47:G49">C48</f>
        <v>80.615</v>
      </c>
      <c r="D47" s="26">
        <f t="shared" si="2"/>
        <v>24</v>
      </c>
      <c r="E47" s="26">
        <f t="shared" si="2"/>
        <v>25</v>
      </c>
      <c r="F47" s="26">
        <f t="shared" si="2"/>
        <v>26</v>
      </c>
      <c r="G47" s="26">
        <f t="shared" si="2"/>
        <v>80.619</v>
      </c>
      <c r="H47" s="49">
        <f t="shared" si="0"/>
        <v>100.00496185573404</v>
      </c>
    </row>
    <row r="48" spans="1:8" s="4" customFormat="1" ht="24" customHeight="1">
      <c r="A48" s="29" t="s">
        <v>81</v>
      </c>
      <c r="B48" s="29" t="s">
        <v>82</v>
      </c>
      <c r="C48" s="28">
        <f t="shared" si="2"/>
        <v>80.615</v>
      </c>
      <c r="D48" s="28">
        <f t="shared" si="2"/>
        <v>24</v>
      </c>
      <c r="E48" s="28">
        <f t="shared" si="2"/>
        <v>25</v>
      </c>
      <c r="F48" s="28">
        <f t="shared" si="2"/>
        <v>26</v>
      </c>
      <c r="G48" s="28">
        <f t="shared" si="2"/>
        <v>80.619</v>
      </c>
      <c r="H48" s="61">
        <f t="shared" si="0"/>
        <v>100.00496185573404</v>
      </c>
    </row>
    <row r="49" spans="1:8" ht="18" customHeight="1">
      <c r="A49" s="29" t="s">
        <v>83</v>
      </c>
      <c r="B49" s="29" t="s">
        <v>84</v>
      </c>
      <c r="C49" s="28">
        <f t="shared" si="2"/>
        <v>80.615</v>
      </c>
      <c r="D49" s="28">
        <f t="shared" si="2"/>
        <v>24</v>
      </c>
      <c r="E49" s="28">
        <f t="shared" si="2"/>
        <v>25</v>
      </c>
      <c r="F49" s="28">
        <f t="shared" si="2"/>
        <v>26</v>
      </c>
      <c r="G49" s="28">
        <f t="shared" si="2"/>
        <v>80.619</v>
      </c>
      <c r="H49" s="61">
        <f t="shared" si="0"/>
        <v>100.00496185573404</v>
      </c>
    </row>
    <row r="50" spans="1:8" s="4" customFormat="1" ht="35.25" customHeight="1">
      <c r="A50" s="29" t="s">
        <v>85</v>
      </c>
      <c r="B50" s="29" t="s">
        <v>86</v>
      </c>
      <c r="C50" s="28">
        <v>80.615</v>
      </c>
      <c r="D50" s="28">
        <v>24</v>
      </c>
      <c r="E50" s="28">
        <v>25</v>
      </c>
      <c r="F50" s="28">
        <v>26</v>
      </c>
      <c r="G50" s="28">
        <v>80.619</v>
      </c>
      <c r="H50" s="61">
        <f t="shared" si="0"/>
        <v>100.00496185573404</v>
      </c>
    </row>
    <row r="51" spans="1:8" s="4" customFormat="1" ht="37.5" customHeight="1">
      <c r="A51" s="24" t="s">
        <v>87</v>
      </c>
      <c r="B51" s="24" t="s">
        <v>88</v>
      </c>
      <c r="C51" s="26">
        <f>C52+C55</f>
        <v>84.672</v>
      </c>
      <c r="D51" s="26" t="e">
        <f>D52+D55</f>
        <v>#REF!</v>
      </c>
      <c r="E51" s="26" t="e">
        <f>E52+E55</f>
        <v>#REF!</v>
      </c>
      <c r="F51" s="26" t="e">
        <f>F52+F55</f>
        <v>#REF!</v>
      </c>
      <c r="G51" s="26">
        <f>G52+G55</f>
        <v>84.668</v>
      </c>
      <c r="H51" s="49">
        <f t="shared" si="0"/>
        <v>99.99527588813304</v>
      </c>
    </row>
    <row r="52" spans="1:8" ht="87.75" customHeight="1">
      <c r="A52" s="29" t="s">
        <v>89</v>
      </c>
      <c r="B52" s="27" t="s">
        <v>90</v>
      </c>
      <c r="C52" s="28">
        <f aca="true" t="shared" si="3" ref="C52:G53">C53</f>
        <v>7.57</v>
      </c>
      <c r="D52" s="28">
        <f t="shared" si="3"/>
        <v>0</v>
      </c>
      <c r="E52" s="28">
        <f t="shared" si="3"/>
        <v>0</v>
      </c>
      <c r="F52" s="28">
        <f t="shared" si="3"/>
        <v>0</v>
      </c>
      <c r="G52" s="28">
        <f t="shared" si="3"/>
        <v>7.566</v>
      </c>
      <c r="H52" s="61">
        <f t="shared" si="0"/>
        <v>99.94715984147952</v>
      </c>
    </row>
    <row r="53" spans="1:8" ht="101.25" customHeight="1">
      <c r="A53" s="29" t="s">
        <v>91</v>
      </c>
      <c r="B53" s="27" t="s">
        <v>92</v>
      </c>
      <c r="C53" s="28">
        <f t="shared" si="3"/>
        <v>7.57</v>
      </c>
      <c r="D53" s="28">
        <f t="shared" si="3"/>
        <v>0</v>
      </c>
      <c r="E53" s="28">
        <f t="shared" si="3"/>
        <v>0</v>
      </c>
      <c r="F53" s="28">
        <f t="shared" si="3"/>
        <v>0</v>
      </c>
      <c r="G53" s="28">
        <f t="shared" si="3"/>
        <v>7.566</v>
      </c>
      <c r="H53" s="61">
        <f t="shared" si="0"/>
        <v>99.94715984147952</v>
      </c>
    </row>
    <row r="54" spans="1:8" s="4" customFormat="1" ht="99.75" customHeight="1">
      <c r="A54" s="29" t="s">
        <v>93</v>
      </c>
      <c r="B54" s="27" t="s">
        <v>94</v>
      </c>
      <c r="C54" s="28">
        <v>7.57</v>
      </c>
      <c r="D54" s="26"/>
      <c r="E54" s="26"/>
      <c r="F54" s="26"/>
      <c r="G54" s="28">
        <v>7.566</v>
      </c>
      <c r="H54" s="61">
        <f t="shared" si="0"/>
        <v>99.94715984147952</v>
      </c>
    </row>
    <row r="55" spans="1:8" s="4" customFormat="1" ht="68.25" customHeight="1">
      <c r="A55" s="29" t="s">
        <v>95</v>
      </c>
      <c r="B55" s="29" t="s">
        <v>96</v>
      </c>
      <c r="C55" s="28">
        <f aca="true" t="shared" si="4" ref="C55:G56">C56</f>
        <v>77.102</v>
      </c>
      <c r="D55" s="28" t="e">
        <f t="shared" si="4"/>
        <v>#REF!</v>
      </c>
      <c r="E55" s="28" t="e">
        <f t="shared" si="4"/>
        <v>#REF!</v>
      </c>
      <c r="F55" s="28" t="e">
        <f t="shared" si="4"/>
        <v>#REF!</v>
      </c>
      <c r="G55" s="28">
        <f t="shared" si="4"/>
        <v>77.102</v>
      </c>
      <c r="H55" s="61">
        <f t="shared" si="0"/>
        <v>100</v>
      </c>
    </row>
    <row r="56" spans="1:8" ht="39.75" customHeight="1">
      <c r="A56" s="40" t="s">
        <v>97</v>
      </c>
      <c r="B56" s="40" t="s">
        <v>98</v>
      </c>
      <c r="C56" s="28">
        <f t="shared" si="4"/>
        <v>77.102</v>
      </c>
      <c r="D56" s="28" t="e">
        <f t="shared" si="4"/>
        <v>#REF!</v>
      </c>
      <c r="E56" s="28" t="e">
        <f t="shared" si="4"/>
        <v>#REF!</v>
      </c>
      <c r="F56" s="28" t="e">
        <f t="shared" si="4"/>
        <v>#REF!</v>
      </c>
      <c r="G56" s="28">
        <f t="shared" si="4"/>
        <v>77.102</v>
      </c>
      <c r="H56" s="61">
        <f t="shared" si="0"/>
        <v>100</v>
      </c>
    </row>
    <row r="57" spans="1:8" ht="63.75" customHeight="1">
      <c r="A57" s="29" t="s">
        <v>99</v>
      </c>
      <c r="B57" s="29" t="s">
        <v>100</v>
      </c>
      <c r="C57" s="28">
        <v>77.102</v>
      </c>
      <c r="D57" s="28" t="e">
        <f>SUM(#REF!)</f>
        <v>#REF!</v>
      </c>
      <c r="E57" s="28" t="e">
        <f>SUM(#REF!)</f>
        <v>#REF!</v>
      </c>
      <c r="F57" s="28" t="e">
        <f>SUM(#REF!)</f>
        <v>#REF!</v>
      </c>
      <c r="G57" s="28">
        <v>77.102</v>
      </c>
      <c r="H57" s="61">
        <f t="shared" si="0"/>
        <v>100</v>
      </c>
    </row>
    <row r="58" spans="1:8" s="4" customFormat="1" ht="25.5" customHeight="1">
      <c r="A58" s="24" t="s">
        <v>101</v>
      </c>
      <c r="B58" s="36" t="s">
        <v>102</v>
      </c>
      <c r="C58" s="26">
        <f>C60+C62</f>
        <v>86.63</v>
      </c>
      <c r="D58" s="26">
        <f>D60+D62</f>
        <v>0</v>
      </c>
      <c r="E58" s="26">
        <f>E60+E62</f>
        <v>0</v>
      </c>
      <c r="F58" s="26">
        <f>F60+F62</f>
        <v>0</v>
      </c>
      <c r="G58" s="26">
        <f>G60+G62</f>
        <v>86.605</v>
      </c>
      <c r="H58" s="49">
        <f t="shared" si="0"/>
        <v>99.97114163684637</v>
      </c>
    </row>
    <row r="59" spans="1:8" s="4" customFormat="1" ht="31.5" customHeight="1">
      <c r="A59" s="53" t="s">
        <v>103</v>
      </c>
      <c r="B59" s="29" t="s">
        <v>104</v>
      </c>
      <c r="C59" s="28">
        <f>C60</f>
        <v>61.5</v>
      </c>
      <c r="D59" s="28">
        <f>D60</f>
        <v>0</v>
      </c>
      <c r="E59" s="28">
        <f>E60</f>
        <v>0</v>
      </c>
      <c r="F59" s="28">
        <f>F60</f>
        <v>0</v>
      </c>
      <c r="G59" s="28">
        <f>G60</f>
        <v>61.508</v>
      </c>
      <c r="H59" s="61">
        <f t="shared" si="0"/>
        <v>100.01300813008132</v>
      </c>
    </row>
    <row r="60" spans="1:8" s="4" customFormat="1" ht="70.5" customHeight="1">
      <c r="A60" s="29" t="s">
        <v>105</v>
      </c>
      <c r="B60" s="37" t="s">
        <v>106</v>
      </c>
      <c r="C60" s="28">
        <v>61.5</v>
      </c>
      <c r="D60" s="28"/>
      <c r="E60" s="28"/>
      <c r="F60" s="28"/>
      <c r="G60" s="28">
        <v>61.508</v>
      </c>
      <c r="H60" s="61">
        <f t="shared" si="0"/>
        <v>100.01300813008132</v>
      </c>
    </row>
    <row r="61" spans="1:8" ht="36" customHeight="1">
      <c r="A61" s="41" t="s">
        <v>107</v>
      </c>
      <c r="B61" s="29" t="s">
        <v>108</v>
      </c>
      <c r="C61" s="28">
        <f>C62</f>
        <v>25.13</v>
      </c>
      <c r="D61" s="28"/>
      <c r="E61" s="28"/>
      <c r="F61" s="28"/>
      <c r="G61" s="28">
        <f>G62</f>
        <v>25.097</v>
      </c>
      <c r="H61" s="61">
        <f t="shared" si="0"/>
        <v>99.86868284918425</v>
      </c>
    </row>
    <row r="62" spans="1:8" ht="48.75" customHeight="1">
      <c r="A62" s="42" t="s">
        <v>109</v>
      </c>
      <c r="B62" s="54" t="s">
        <v>16</v>
      </c>
      <c r="C62" s="28">
        <v>25.13</v>
      </c>
      <c r="D62" s="28"/>
      <c r="E62" s="28"/>
      <c r="F62" s="28"/>
      <c r="G62" s="28">
        <v>25.097</v>
      </c>
      <c r="H62" s="61">
        <f t="shared" si="0"/>
        <v>99.86868284918425</v>
      </c>
    </row>
    <row r="63" spans="1:8" s="4" customFormat="1" ht="24" customHeight="1">
      <c r="A63" s="24" t="s">
        <v>110</v>
      </c>
      <c r="B63" s="24" t="s">
        <v>111</v>
      </c>
      <c r="C63" s="26">
        <f>SUM(C64+C77+C80)</f>
        <v>6651.589000000001</v>
      </c>
      <c r="D63" s="26" t="e">
        <f>SUM(D64+D77+D80)</f>
        <v>#REF!</v>
      </c>
      <c r="E63" s="26" t="e">
        <f>SUM(E64+E77+E80)</f>
        <v>#REF!</v>
      </c>
      <c r="F63" s="26" t="e">
        <f>SUM(F64+F77+F80)</f>
        <v>#REF!</v>
      </c>
      <c r="G63" s="26">
        <f>SUM(G64+G77+G80)</f>
        <v>6652.486000000001</v>
      </c>
      <c r="H63" s="49">
        <f t="shared" si="0"/>
        <v>100.0134854994799</v>
      </c>
    </row>
    <row r="64" spans="1:8" ht="55.5" customHeight="1">
      <c r="A64" s="24" t="s">
        <v>112</v>
      </c>
      <c r="B64" s="24" t="s">
        <v>113</v>
      </c>
      <c r="C64" s="26">
        <f>C65+C74</f>
        <v>5845.419000000001</v>
      </c>
      <c r="D64" s="26" t="e">
        <f>D65+D74</f>
        <v>#REF!</v>
      </c>
      <c r="E64" s="26" t="e">
        <f>E65+E74</f>
        <v>#REF!</v>
      </c>
      <c r="F64" s="26" t="e">
        <f>F65+F74</f>
        <v>#REF!</v>
      </c>
      <c r="G64" s="26">
        <f>G65+G74</f>
        <v>5845.418000000001</v>
      </c>
      <c r="H64" s="49">
        <f t="shared" si="0"/>
        <v>99.99998289258649</v>
      </c>
    </row>
    <row r="65" spans="1:8" ht="46.5" customHeight="1">
      <c r="A65" s="43" t="s">
        <v>114</v>
      </c>
      <c r="B65" s="55" t="s">
        <v>115</v>
      </c>
      <c r="C65" s="26">
        <f>C66+C69+C72</f>
        <v>5843.919000000001</v>
      </c>
      <c r="D65" s="44" t="e">
        <f>#REF!</f>
        <v>#REF!</v>
      </c>
      <c r="E65" s="44" t="e">
        <f>#REF!</f>
        <v>#REF!</v>
      </c>
      <c r="F65" s="44" t="e">
        <f>#REF!</f>
        <v>#REF!</v>
      </c>
      <c r="G65" s="26">
        <f>G66+G69+G72</f>
        <v>5843.918000000001</v>
      </c>
      <c r="H65" s="49">
        <f t="shared" si="0"/>
        <v>99.9999828881954</v>
      </c>
    </row>
    <row r="66" spans="1:8" ht="117" customHeight="1">
      <c r="A66" s="45" t="s">
        <v>116</v>
      </c>
      <c r="B66" s="32" t="s">
        <v>117</v>
      </c>
      <c r="C66" s="33">
        <f>C67</f>
        <v>3253.684</v>
      </c>
      <c r="D66" s="46"/>
      <c r="E66" s="46"/>
      <c r="F66" s="46"/>
      <c r="G66" s="33">
        <f>G67</f>
        <v>3253.684</v>
      </c>
      <c r="H66" s="61">
        <f t="shared" si="0"/>
        <v>100</v>
      </c>
    </row>
    <row r="67" spans="1:8" s="4" customFormat="1" ht="116.25" customHeight="1">
      <c r="A67" s="31" t="s">
        <v>118</v>
      </c>
      <c r="B67" s="32" t="s">
        <v>119</v>
      </c>
      <c r="C67" s="33">
        <f>C68</f>
        <v>3253.684</v>
      </c>
      <c r="D67" s="46"/>
      <c r="E67" s="46"/>
      <c r="F67" s="46"/>
      <c r="G67" s="33">
        <f>G68</f>
        <v>3253.684</v>
      </c>
      <c r="H67" s="61">
        <f aca="true" t="shared" si="5" ref="H67:H84">SUM(G67/C67*100)</f>
        <v>100</v>
      </c>
    </row>
    <row r="68" spans="1:8" ht="82.5" customHeight="1">
      <c r="A68" s="31" t="s">
        <v>120</v>
      </c>
      <c r="B68" s="32" t="s">
        <v>121</v>
      </c>
      <c r="C68" s="33">
        <v>3253.684</v>
      </c>
      <c r="D68" s="33">
        <v>3253.684</v>
      </c>
      <c r="E68" s="33">
        <v>3253.684</v>
      </c>
      <c r="F68" s="33">
        <v>3253.684</v>
      </c>
      <c r="G68" s="33">
        <v>3253.684</v>
      </c>
      <c r="H68" s="61">
        <f t="shared" si="5"/>
        <v>100</v>
      </c>
    </row>
    <row r="69" spans="1:8" ht="84.75" customHeight="1">
      <c r="A69" s="45" t="s">
        <v>122</v>
      </c>
      <c r="B69" s="32" t="s">
        <v>123</v>
      </c>
      <c r="C69" s="33">
        <f>C70</f>
        <v>1058.685</v>
      </c>
      <c r="D69" s="46"/>
      <c r="E69" s="46"/>
      <c r="F69" s="46"/>
      <c r="G69" s="33">
        <f>G70</f>
        <v>1058.685</v>
      </c>
      <c r="H69" s="61">
        <f t="shared" si="5"/>
        <v>100</v>
      </c>
    </row>
    <row r="70" spans="1:8" s="4" customFormat="1" ht="84" customHeight="1">
      <c r="A70" s="31" t="s">
        <v>124</v>
      </c>
      <c r="B70" s="32" t="s">
        <v>125</v>
      </c>
      <c r="C70" s="33">
        <f>C71</f>
        <v>1058.685</v>
      </c>
      <c r="D70" s="46"/>
      <c r="E70" s="46"/>
      <c r="F70" s="46"/>
      <c r="G70" s="33">
        <f>G71</f>
        <v>1058.685</v>
      </c>
      <c r="H70" s="61">
        <f t="shared" si="5"/>
        <v>100</v>
      </c>
    </row>
    <row r="71" spans="1:8" ht="55.5" customHeight="1">
      <c r="A71" s="31" t="s">
        <v>126</v>
      </c>
      <c r="B71" s="32" t="s">
        <v>127</v>
      </c>
      <c r="C71" s="33">
        <v>1058.685</v>
      </c>
      <c r="D71" s="33">
        <v>1058.685</v>
      </c>
      <c r="E71" s="33">
        <v>1058.685</v>
      </c>
      <c r="F71" s="33">
        <v>1058.685</v>
      </c>
      <c r="G71" s="33">
        <v>1058.685</v>
      </c>
      <c r="H71" s="61">
        <f t="shared" si="5"/>
        <v>100</v>
      </c>
    </row>
    <row r="72" spans="1:8" ht="22.5" customHeight="1">
      <c r="A72" s="43" t="s">
        <v>128</v>
      </c>
      <c r="B72" s="56" t="s">
        <v>129</v>
      </c>
      <c r="C72" s="26">
        <f>C73</f>
        <v>1531.55</v>
      </c>
      <c r="D72" s="26">
        <f>D73</f>
        <v>0</v>
      </c>
      <c r="E72" s="26">
        <f>E73</f>
        <v>0</v>
      </c>
      <c r="F72" s="26">
        <f>F73</f>
        <v>0</v>
      </c>
      <c r="G72" s="26">
        <f>G73</f>
        <v>1531.549</v>
      </c>
      <c r="H72" s="49">
        <f t="shared" si="5"/>
        <v>99.99993470666972</v>
      </c>
    </row>
    <row r="73" spans="1:8" s="4" customFormat="1" ht="21.75" customHeight="1">
      <c r="A73" s="47" t="s">
        <v>130</v>
      </c>
      <c r="B73" s="57" t="s">
        <v>131</v>
      </c>
      <c r="C73" s="28">
        <v>1531.55</v>
      </c>
      <c r="D73" s="28"/>
      <c r="E73" s="28"/>
      <c r="F73" s="28"/>
      <c r="G73" s="28">
        <v>1531.549</v>
      </c>
      <c r="H73" s="49">
        <f t="shared" si="5"/>
        <v>99.99993470666972</v>
      </c>
    </row>
    <row r="74" spans="1:8" ht="36.75" customHeight="1">
      <c r="A74" s="43" t="s">
        <v>132</v>
      </c>
      <c r="B74" s="56" t="s">
        <v>133</v>
      </c>
      <c r="C74" s="26">
        <f aca="true" t="shared" si="6" ref="C74:G78">C75</f>
        <v>1.5</v>
      </c>
      <c r="D74" s="26">
        <f t="shared" si="6"/>
        <v>0</v>
      </c>
      <c r="E74" s="26">
        <f t="shared" si="6"/>
        <v>0</v>
      </c>
      <c r="F74" s="26">
        <f t="shared" si="6"/>
        <v>0</v>
      </c>
      <c r="G74" s="26">
        <f t="shared" si="6"/>
        <v>1.5</v>
      </c>
      <c r="H74" s="49">
        <f t="shared" si="5"/>
        <v>100</v>
      </c>
    </row>
    <row r="75" spans="1:8" ht="42.75" customHeight="1">
      <c r="A75" s="47" t="s">
        <v>134</v>
      </c>
      <c r="B75" s="57" t="s">
        <v>135</v>
      </c>
      <c r="C75" s="28">
        <f t="shared" si="6"/>
        <v>1.5</v>
      </c>
      <c r="D75" s="28">
        <f t="shared" si="6"/>
        <v>0</v>
      </c>
      <c r="E75" s="28">
        <f t="shared" si="6"/>
        <v>0</v>
      </c>
      <c r="F75" s="28">
        <f t="shared" si="6"/>
        <v>0</v>
      </c>
      <c r="G75" s="28">
        <f t="shared" si="6"/>
        <v>1.5</v>
      </c>
      <c r="H75" s="61">
        <f t="shared" si="5"/>
        <v>100</v>
      </c>
    </row>
    <row r="76" spans="1:8" s="20" customFormat="1" ht="37.5" customHeight="1">
      <c r="A76" s="47" t="s">
        <v>136</v>
      </c>
      <c r="B76" s="57" t="s">
        <v>137</v>
      </c>
      <c r="C76" s="28">
        <v>1.5</v>
      </c>
      <c r="D76" s="28"/>
      <c r="E76" s="28"/>
      <c r="F76" s="28"/>
      <c r="G76" s="28">
        <v>1.5</v>
      </c>
      <c r="H76" s="61">
        <f t="shared" si="5"/>
        <v>100</v>
      </c>
    </row>
    <row r="77" spans="1:8" ht="31.5">
      <c r="A77" s="43" t="s">
        <v>138</v>
      </c>
      <c r="B77" s="56" t="s">
        <v>139</v>
      </c>
      <c r="C77" s="26">
        <f t="shared" si="6"/>
        <v>60</v>
      </c>
      <c r="D77" s="26">
        <f t="shared" si="6"/>
        <v>0</v>
      </c>
      <c r="E77" s="26">
        <f t="shared" si="6"/>
        <v>0</v>
      </c>
      <c r="F77" s="26">
        <f t="shared" si="6"/>
        <v>0</v>
      </c>
      <c r="G77" s="26">
        <f t="shared" si="6"/>
        <v>60</v>
      </c>
      <c r="H77" s="49">
        <f t="shared" si="5"/>
        <v>100</v>
      </c>
    </row>
    <row r="78" spans="1:8" ht="31.5">
      <c r="A78" s="47" t="s">
        <v>140</v>
      </c>
      <c r="B78" s="58" t="s">
        <v>141</v>
      </c>
      <c r="C78" s="28">
        <f t="shared" si="6"/>
        <v>60</v>
      </c>
      <c r="D78" s="28">
        <f t="shared" si="6"/>
        <v>0</v>
      </c>
      <c r="E78" s="28">
        <f t="shared" si="6"/>
        <v>0</v>
      </c>
      <c r="F78" s="28">
        <f t="shared" si="6"/>
        <v>0</v>
      </c>
      <c r="G78" s="28">
        <f t="shared" si="6"/>
        <v>60</v>
      </c>
      <c r="H78" s="61">
        <f t="shared" si="5"/>
        <v>100</v>
      </c>
    </row>
    <row r="79" spans="1:8" ht="31.5">
      <c r="A79" s="47" t="s">
        <v>142</v>
      </c>
      <c r="B79" s="58" t="s">
        <v>143</v>
      </c>
      <c r="C79" s="28">
        <v>60</v>
      </c>
      <c r="D79" s="28"/>
      <c r="E79" s="28"/>
      <c r="F79" s="28"/>
      <c r="G79" s="28">
        <v>60</v>
      </c>
      <c r="H79" s="61">
        <f t="shared" si="5"/>
        <v>100</v>
      </c>
    </row>
    <row r="80" spans="1:8" ht="18.75">
      <c r="A80" s="43" t="s">
        <v>144</v>
      </c>
      <c r="B80" s="56" t="s">
        <v>145</v>
      </c>
      <c r="C80" s="26">
        <f>C81</f>
        <v>746.17</v>
      </c>
      <c r="D80" s="26">
        <f>D81</f>
        <v>0</v>
      </c>
      <c r="E80" s="26">
        <f>E81</f>
        <v>0</v>
      </c>
      <c r="F80" s="26">
        <f>F81</f>
        <v>0</v>
      </c>
      <c r="G80" s="26">
        <f>G81</f>
        <v>747.068</v>
      </c>
      <c r="H80" s="49">
        <f t="shared" si="5"/>
        <v>100.12034790999371</v>
      </c>
    </row>
    <row r="81" spans="1:8" ht="41.25" customHeight="1">
      <c r="A81" s="47" t="s">
        <v>146</v>
      </c>
      <c r="B81" s="59" t="s">
        <v>147</v>
      </c>
      <c r="C81" s="28">
        <f>C82+C83</f>
        <v>746.17</v>
      </c>
      <c r="D81" s="28">
        <f>D82+D83</f>
        <v>0</v>
      </c>
      <c r="E81" s="28">
        <f>E82+E83</f>
        <v>0</v>
      </c>
      <c r="F81" s="28">
        <f>F82+F83</f>
        <v>0</v>
      </c>
      <c r="G81" s="28">
        <f>G82+G83</f>
        <v>747.068</v>
      </c>
      <c r="H81" s="61">
        <f t="shared" si="5"/>
        <v>100.12034790999371</v>
      </c>
    </row>
    <row r="82" spans="1:8" ht="90" customHeight="1">
      <c r="A82" s="47" t="s">
        <v>148</v>
      </c>
      <c r="B82" s="60" t="s">
        <v>149</v>
      </c>
      <c r="C82" s="28">
        <v>144</v>
      </c>
      <c r="D82" s="28"/>
      <c r="E82" s="28"/>
      <c r="F82" s="28"/>
      <c r="G82" s="28">
        <v>144.9</v>
      </c>
      <c r="H82" s="61">
        <f t="shared" si="5"/>
        <v>100.62500000000001</v>
      </c>
    </row>
    <row r="83" spans="1:8" ht="42.75" customHeight="1">
      <c r="A83" s="47" t="s">
        <v>152</v>
      </c>
      <c r="B83" s="60" t="s">
        <v>150</v>
      </c>
      <c r="C83" s="28">
        <v>602.17</v>
      </c>
      <c r="D83" s="28"/>
      <c r="E83" s="28"/>
      <c r="F83" s="28"/>
      <c r="G83" s="28">
        <v>602.168</v>
      </c>
      <c r="H83" s="61">
        <f t="shared" si="5"/>
        <v>99.99966786787785</v>
      </c>
    </row>
    <row r="84" spans="1:8" ht="18.75">
      <c r="A84" s="48"/>
      <c r="B84" s="24" t="s">
        <v>151</v>
      </c>
      <c r="C84" s="25">
        <f>C18+C63</f>
        <v>15213.254</v>
      </c>
      <c r="D84" s="26" t="e">
        <f>D18+D63</f>
        <v>#REF!</v>
      </c>
      <c r="E84" s="26" t="e">
        <f>E18+E63</f>
        <v>#REF!</v>
      </c>
      <c r="F84" s="26" t="e">
        <f>F18+F63</f>
        <v>#REF!</v>
      </c>
      <c r="G84" s="26">
        <f>G18+G63</f>
        <v>15371.978000000001</v>
      </c>
      <c r="H84" s="49">
        <f t="shared" si="5"/>
        <v>101.0433270883402</v>
      </c>
    </row>
    <row r="85" spans="1:7" ht="18.75">
      <c r="A85" s="14"/>
      <c r="B85" s="23"/>
      <c r="C85" s="21"/>
      <c r="D85" s="22"/>
      <c r="E85" s="22"/>
      <c r="F85" s="22"/>
      <c r="G85" s="22"/>
    </row>
    <row r="86" spans="1:7" ht="18.75">
      <c r="A86" s="14"/>
      <c r="B86" s="23"/>
      <c r="C86" s="21"/>
      <c r="D86" s="22"/>
      <c r="E86" s="22"/>
      <c r="F86" s="22"/>
      <c r="G86" s="22"/>
    </row>
    <row r="87" spans="1:7" ht="18.75">
      <c r="A87" s="14"/>
      <c r="B87" s="23"/>
      <c r="C87" s="21"/>
      <c r="D87" s="22"/>
      <c r="E87" s="22"/>
      <c r="F87" s="22"/>
      <c r="G87" s="22"/>
    </row>
    <row r="88" spans="1:7" ht="18.75">
      <c r="A88" s="14"/>
      <c r="B88" s="23"/>
      <c r="C88" s="21"/>
      <c r="D88" s="22"/>
      <c r="E88" s="22"/>
      <c r="F88" s="22"/>
      <c r="G88" s="22"/>
    </row>
    <row r="89" spans="1:7" ht="18.75">
      <c r="A89" s="14"/>
      <c r="B89" s="23"/>
      <c r="C89" s="21"/>
      <c r="D89" s="22"/>
      <c r="E89" s="22"/>
      <c r="F89" s="22"/>
      <c r="G89" s="22"/>
    </row>
    <row r="90" spans="1:7" ht="18.75">
      <c r="A90" s="14"/>
      <c r="B90" s="23"/>
      <c r="C90" s="21"/>
      <c r="D90" s="22"/>
      <c r="E90" s="22"/>
      <c r="F90" s="22"/>
      <c r="G90" s="22"/>
    </row>
    <row r="91" spans="1:7" ht="18.75">
      <c r="A91" s="14"/>
      <c r="B91" s="23"/>
      <c r="C91" s="21"/>
      <c r="D91" s="22"/>
      <c r="E91" s="22"/>
      <c r="F91" s="22"/>
      <c r="G91" s="22"/>
    </row>
    <row r="92" spans="1:7" ht="18.75">
      <c r="A92" s="14"/>
      <c r="B92" s="23"/>
      <c r="C92" s="21"/>
      <c r="D92" s="22"/>
      <c r="E92" s="22"/>
      <c r="F92" s="22"/>
      <c r="G92" s="22"/>
    </row>
    <row r="93" spans="1:7" ht="18.75">
      <c r="A93" s="14"/>
      <c r="B93" s="23"/>
      <c r="C93" s="21"/>
      <c r="D93" s="22"/>
      <c r="E93" s="22"/>
      <c r="F93" s="22"/>
      <c r="G93" s="22"/>
    </row>
    <row r="94" spans="1:7" ht="18.75">
      <c r="A94" s="14"/>
      <c r="B94" s="23"/>
      <c r="C94" s="21"/>
      <c r="D94" s="22"/>
      <c r="E94" s="22"/>
      <c r="F94" s="22"/>
      <c r="G94" s="22"/>
    </row>
    <row r="95" spans="1:7" ht="18.75">
      <c r="A95" s="14"/>
      <c r="B95" s="23"/>
      <c r="C95" s="21"/>
      <c r="D95" s="22"/>
      <c r="E95" s="22"/>
      <c r="F95" s="22"/>
      <c r="G95" s="22"/>
    </row>
    <row r="96" spans="1:7" ht="18.75">
      <c r="A96" s="14"/>
      <c r="B96" s="23"/>
      <c r="C96" s="21"/>
      <c r="D96" s="22"/>
      <c r="E96" s="22"/>
      <c r="F96" s="22"/>
      <c r="G96" s="22"/>
    </row>
    <row r="97" spans="1:7" ht="18.75">
      <c r="A97" s="14"/>
      <c r="B97" s="23"/>
      <c r="C97" s="21"/>
      <c r="D97" s="22"/>
      <c r="E97" s="22"/>
      <c r="F97" s="22"/>
      <c r="G97" s="22"/>
    </row>
    <row r="98" spans="1:7" ht="18.75">
      <c r="A98" s="14"/>
      <c r="B98" s="23"/>
      <c r="C98" s="21"/>
      <c r="D98" s="22"/>
      <c r="E98" s="22"/>
      <c r="F98" s="22"/>
      <c r="G98" s="22"/>
    </row>
    <row r="99" spans="1:7" ht="18.75">
      <c r="A99" s="14"/>
      <c r="B99" s="23"/>
      <c r="C99" s="21"/>
      <c r="D99" s="22"/>
      <c r="E99" s="22"/>
      <c r="F99" s="22"/>
      <c r="G99" s="22"/>
    </row>
    <row r="100" spans="1:7" ht="18.75">
      <c r="A100" s="14"/>
      <c r="B100" s="23"/>
      <c r="C100" s="21"/>
      <c r="D100" s="22"/>
      <c r="E100" s="22"/>
      <c r="F100" s="22"/>
      <c r="G100" s="22"/>
    </row>
    <row r="101" spans="1:7" ht="18.75">
      <c r="A101" s="14"/>
      <c r="B101" s="23"/>
      <c r="C101" s="21"/>
      <c r="D101" s="22"/>
      <c r="E101" s="22"/>
      <c r="F101" s="22"/>
      <c r="G101" s="22"/>
    </row>
    <row r="102" spans="1:7" ht="18.75">
      <c r="A102" s="14"/>
      <c r="B102" s="23"/>
      <c r="C102" s="21"/>
      <c r="D102" s="22"/>
      <c r="E102" s="22"/>
      <c r="F102" s="22"/>
      <c r="G102" s="22"/>
    </row>
    <row r="103" spans="1:7" ht="18.75">
      <c r="A103" s="14"/>
      <c r="B103" s="23"/>
      <c r="C103" s="21"/>
      <c r="D103" s="22"/>
      <c r="E103" s="22"/>
      <c r="F103" s="22"/>
      <c r="G103" s="22"/>
    </row>
    <row r="104" spans="1:7" ht="18.75">
      <c r="A104" s="14"/>
      <c r="B104" s="23"/>
      <c r="C104" s="21"/>
      <c r="D104" s="22"/>
      <c r="E104" s="22"/>
      <c r="F104" s="22"/>
      <c r="G104" s="22"/>
    </row>
    <row r="105" spans="1:7" ht="18.75">
      <c r="A105" s="14"/>
      <c r="B105" s="23"/>
      <c r="C105" s="21"/>
      <c r="D105" s="22"/>
      <c r="E105" s="22"/>
      <c r="F105" s="22"/>
      <c r="G105" s="22"/>
    </row>
    <row r="106" spans="1:7" ht="18.75">
      <c r="A106" s="14"/>
      <c r="B106" s="23"/>
      <c r="C106" s="21"/>
      <c r="D106" s="22"/>
      <c r="E106" s="22"/>
      <c r="F106" s="22"/>
      <c r="G106" s="22"/>
    </row>
    <row r="107" spans="1:7" ht="18.75">
      <c r="A107" s="14"/>
      <c r="B107" s="23"/>
      <c r="C107" s="21"/>
      <c r="D107" s="22"/>
      <c r="E107" s="22"/>
      <c r="F107" s="22"/>
      <c r="G107" s="22"/>
    </row>
    <row r="108" spans="1:7" ht="18.75">
      <c r="A108" s="14"/>
      <c r="B108" s="23"/>
      <c r="C108" s="21"/>
      <c r="D108" s="22"/>
      <c r="E108" s="22"/>
      <c r="F108" s="22"/>
      <c r="G108" s="22"/>
    </row>
    <row r="109" spans="1:7" ht="18.75">
      <c r="A109" s="14"/>
      <c r="B109" s="23"/>
      <c r="C109" s="21"/>
      <c r="D109" s="22"/>
      <c r="E109" s="22"/>
      <c r="F109" s="22"/>
      <c r="G109" s="22"/>
    </row>
    <row r="110" spans="1:7" ht="18.75">
      <c r="A110" s="14"/>
      <c r="B110" s="23"/>
      <c r="C110" s="21"/>
      <c r="D110" s="22"/>
      <c r="E110" s="22"/>
      <c r="F110" s="22"/>
      <c r="G110" s="22"/>
    </row>
    <row r="111" spans="1:7" ht="18.75">
      <c r="A111" s="14"/>
      <c r="B111" s="23"/>
      <c r="C111" s="21"/>
      <c r="D111" s="22"/>
      <c r="E111" s="22"/>
      <c r="F111" s="22"/>
      <c r="G111" s="22"/>
    </row>
    <row r="112" spans="2:7" ht="18.75">
      <c r="B112" s="23"/>
      <c r="C112" s="21"/>
      <c r="D112" s="22"/>
      <c r="E112" s="22"/>
      <c r="F112" s="22"/>
      <c r="G112" s="22"/>
    </row>
    <row r="113" spans="2:7" ht="18.75">
      <c r="B113" s="23"/>
      <c r="C113" s="21"/>
      <c r="D113" s="22"/>
      <c r="E113" s="22"/>
      <c r="F113" s="22"/>
      <c r="G113" s="22"/>
    </row>
    <row r="114" spans="2:7" ht="18.75">
      <c r="B114" s="23"/>
      <c r="C114" s="21"/>
      <c r="D114" s="22"/>
      <c r="E114" s="22"/>
      <c r="F114" s="22"/>
      <c r="G114" s="22"/>
    </row>
    <row r="115" spans="2:7" ht="18.75">
      <c r="B115" s="23"/>
      <c r="C115" s="21"/>
      <c r="D115" s="22"/>
      <c r="E115" s="22"/>
      <c r="F115" s="22"/>
      <c r="G115" s="22"/>
    </row>
    <row r="116" spans="2:7" ht="18.75">
      <c r="B116" s="23"/>
      <c r="C116" s="21"/>
      <c r="D116" s="22"/>
      <c r="E116" s="22"/>
      <c r="F116" s="22"/>
      <c r="G116" s="22"/>
    </row>
    <row r="117" spans="2:7" ht="18.75">
      <c r="B117" s="23"/>
      <c r="C117" s="21"/>
      <c r="D117" s="22"/>
      <c r="E117" s="22"/>
      <c r="F117" s="22"/>
      <c r="G117" s="22"/>
    </row>
    <row r="118" ht="18.75">
      <c r="B118" s="23"/>
    </row>
    <row r="119" ht="18.75">
      <c r="B119" s="23"/>
    </row>
    <row r="120" ht="18.75">
      <c r="B120" s="23"/>
    </row>
    <row r="121" ht="18.75">
      <c r="B121" s="23"/>
    </row>
    <row r="122" ht="18.75">
      <c r="B122" s="23"/>
    </row>
    <row r="123" ht="18.75">
      <c r="B123" s="23"/>
    </row>
    <row r="124" ht="18.75">
      <c r="B124" s="23"/>
    </row>
    <row r="125" ht="18.75">
      <c r="B125" s="23"/>
    </row>
    <row r="126" ht="18.75">
      <c r="B126" s="23"/>
    </row>
    <row r="127" ht="18.75">
      <c r="B127" s="23"/>
    </row>
    <row r="128" ht="18.75">
      <c r="B128" s="23"/>
    </row>
    <row r="129" ht="18.75">
      <c r="B129" s="23"/>
    </row>
    <row r="130" ht="18.75">
      <c r="B130" s="23"/>
    </row>
    <row r="131" ht="18.75">
      <c r="B131" s="23"/>
    </row>
    <row r="132" ht="18.75">
      <c r="B132" s="23"/>
    </row>
    <row r="133" ht="18.75">
      <c r="B133" s="23"/>
    </row>
    <row r="134" ht="18.75">
      <c r="B134" s="23"/>
    </row>
    <row r="135" ht="18.75">
      <c r="B135" s="23"/>
    </row>
    <row r="136" ht="18.75">
      <c r="B136" s="23"/>
    </row>
    <row r="137" ht="18.75">
      <c r="B137" s="23"/>
    </row>
    <row r="138" ht="18.75">
      <c r="B138" s="23"/>
    </row>
    <row r="139" ht="18.75">
      <c r="B139" s="23"/>
    </row>
    <row r="140" ht="18.75">
      <c r="B140" s="23"/>
    </row>
    <row r="141" ht="18.75">
      <c r="B141" s="23"/>
    </row>
    <row r="142" ht="18.75">
      <c r="B142" s="23"/>
    </row>
    <row r="143" ht="18.75">
      <c r="B143" s="23"/>
    </row>
    <row r="144" ht="18.75">
      <c r="B144" s="23"/>
    </row>
    <row r="145" ht="18.75">
      <c r="B145" s="23"/>
    </row>
    <row r="146" ht="18.75">
      <c r="B146" s="23"/>
    </row>
    <row r="147" ht="18.75">
      <c r="B147" s="23"/>
    </row>
    <row r="148" ht="18.75">
      <c r="B148" s="23"/>
    </row>
    <row r="149" ht="18.75">
      <c r="B149" s="23"/>
    </row>
    <row r="150" ht="18.75">
      <c r="B150" s="23"/>
    </row>
    <row r="151" ht="18.75">
      <c r="B151" s="23"/>
    </row>
    <row r="152" ht="18.75">
      <c r="B152" s="23"/>
    </row>
  </sheetData>
  <sheetProtection/>
  <mergeCells count="13">
    <mergeCell ref="A9:C9"/>
    <mergeCell ref="A14:B14"/>
    <mergeCell ref="A8:C8"/>
    <mergeCell ref="A5:C5"/>
    <mergeCell ref="A7:C7"/>
    <mergeCell ref="H16:H17"/>
    <mergeCell ref="A12:H12"/>
    <mergeCell ref="A11:H11"/>
    <mergeCell ref="A13:H13"/>
    <mergeCell ref="A16:A17"/>
    <mergeCell ref="B16:B17"/>
    <mergeCell ref="C16:C17"/>
    <mergeCell ref="G16:G1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2016-03-17T09:47:07Z</cp:lastPrinted>
  <dcterms:created xsi:type="dcterms:W3CDTF">2003-09-23T05:31:40Z</dcterms:created>
  <dcterms:modified xsi:type="dcterms:W3CDTF">2016-03-17T09:48:14Z</dcterms:modified>
  <cp:category/>
  <cp:version/>
  <cp:contentType/>
  <cp:contentStatus/>
</cp:coreProperties>
</file>