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Лист2" sheetId="1" r:id="rId1"/>
  </sheets>
  <definedNames>
    <definedName name="_xlnm.Print_Area" localSheetId="0">'Лист2'!$A$1:$I$115</definedName>
  </definedNames>
  <calcPr fullCalcOnLoad="1"/>
</workbook>
</file>

<file path=xl/sharedStrings.xml><?xml version="1.0" encoding="utf-8"?>
<sst xmlns="http://schemas.openxmlformats.org/spreadsheetml/2006/main" count="110" uniqueCount="106">
  <si>
    <t>Налог на доходы физ.лиц</t>
  </si>
  <si>
    <t>Прочие неналоговые доходы</t>
  </si>
  <si>
    <t>В С Е Г О  Д О Х О Д О В</t>
  </si>
  <si>
    <t xml:space="preserve">Безвозмездные   поступления </t>
  </si>
  <si>
    <t xml:space="preserve">  Госпошлина</t>
  </si>
  <si>
    <t>Негативное воздействие на окружающую  среду</t>
  </si>
  <si>
    <t>Арендная  плата за землю</t>
  </si>
  <si>
    <t>Возврат остатков субсидий и субвенций из бюджетов муниципальных районов</t>
  </si>
  <si>
    <t>Субвенция  по осуществлению деятельности по опеке и попечительству</t>
  </si>
  <si>
    <t>Н А И М Е Н О В А Н И Е  ПОКАЗАТЕЛЕЙ</t>
  </si>
  <si>
    <t>Задолженность по отмененным налогам</t>
  </si>
  <si>
    <t>Доходы от предприн.деятельности</t>
  </si>
  <si>
    <t>Субсидии бюджетам муниципальных районов на внедрение инновационных образовательных программ</t>
  </si>
  <si>
    <t>Субвенции бюджетам муниципальных районов на возмещение  гражданам, ведущим личное пособное хозяйство, 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2005-2010 годах на срок до 8 лет</t>
  </si>
  <si>
    <t>Субвенция на выполнение полномочий по обеспечению детей-сирот  и детей, оставшихся без попечения родителей, по договорам социального найма жилыми помещениями</t>
  </si>
  <si>
    <t xml:space="preserve">О Ц Е Н К А </t>
  </si>
  <si>
    <t>ожидаемого исполнения</t>
  </si>
  <si>
    <t>Налоговые, неналоговые доходы</t>
  </si>
  <si>
    <t>НАЛОГОВЫЕ    ДОХОДЫ, всего</t>
  </si>
  <si>
    <t>Единый сельхозналог</t>
  </si>
  <si>
    <t>НЕНАЛОГОВЫЕ   ДОХОДЫ, всего</t>
  </si>
  <si>
    <t>Доходы от продажи имущества</t>
  </si>
  <si>
    <t>Доходы от продажи земельных участков</t>
  </si>
  <si>
    <t>И Т О Г О  собственные доходы</t>
  </si>
  <si>
    <t>Субвенции бюджетам муниципальных образований на возмещение  сельскохозяйственным товаропроизводителям  ( кроме  личных  подсобных хозяйств   и сельскохозяйственных кооперативов 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 части затрат  на уплату процентов по кредитам, полученным в российских   кредитных организациях, и займам, полученным  в сельскохозяйственных кредитных потребительских кооперпативах в 2007-2010 годах на срок до 1 года</t>
  </si>
  <si>
    <t>Субвенции бюджетам муниципальных районов на возмещение  сельскохозяйственным товаропроизводителям , организациям агропромышленного комплекса независимо от их организационно-правовых форм ,  сельскохозяйственным потребительским кооперативам, 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2004-2010 годах на срок от 2 до 10 лет</t>
  </si>
  <si>
    <t>РАСХОДЫ</t>
  </si>
  <si>
    <t>в том числе :</t>
  </si>
  <si>
    <t>01 Общегосударственные вопросы</t>
  </si>
  <si>
    <t>условно утвержденные расходы</t>
  </si>
  <si>
    <t>03 Национальная безопасность и правоохранительная деятельность</t>
  </si>
  <si>
    <t>04  Национальная экономика</t>
  </si>
  <si>
    <t>в том числе:</t>
  </si>
  <si>
    <t>Охрана окружающей среды</t>
  </si>
  <si>
    <t>массовой информации</t>
  </si>
  <si>
    <t>социальное обеспечение населения</t>
  </si>
  <si>
    <t>дотации на выравнивание бюджетной обеспеченности поселенийиз районного фонда финансовой поддержки поселений</t>
  </si>
  <si>
    <t>за счет средств областного бюджета</t>
  </si>
  <si>
    <t>за счет средств бюджета муниципального района</t>
  </si>
  <si>
    <t>дотация на поддержку мер по обеспечению сбалансированности бюджетов</t>
  </si>
  <si>
    <t>иные межбюджетные трансферты, в том числе :</t>
  </si>
  <si>
    <t>субвенция на выполнение отдельных государственных полномочий по расчету и предоставлению поселениям субвенций на осуществление полномочий по первичному воинскому учету на территориях, где отсутствуют военные комиссариаты</t>
  </si>
  <si>
    <t>субсидии на ремонт автомобильных дорог общего пользования, в том числе дорог в поселениях  (за исключением автомобильных дорог федерального и регионального  значения)</t>
  </si>
  <si>
    <t>субсидия на реализацию областной целевой программы "Подготовка управленческих кадров органов местного самоуправления в сфере жизнеобеспечения поселений" на 2008 год</t>
  </si>
  <si>
    <t>Субсидии на реализацию ОЦП "Развитие системы подготовки выборных должностных лиц и муниципальных служащих органов местного самоуправления" на 2009 год</t>
  </si>
  <si>
    <t>Субсидия на реализацию ОЦП " Реформирование и модернизация жилищно-коммунального комплекса Кировской области" на 2007-2010 годы</t>
  </si>
  <si>
    <t>субсидия на реализацию ОЦП "Развитие жилищного строительства в Кировской области " на 2008 год</t>
  </si>
  <si>
    <t>ВСЕГО РАСХОДОВ</t>
  </si>
  <si>
    <t>ДЕФИЦИТ</t>
  </si>
  <si>
    <t>Межбюджетные трансферты</t>
  </si>
  <si>
    <t>05 Жилищно-коммунальное хозяйство</t>
  </si>
  <si>
    <t>Налог на имущество физических  лиц</t>
  </si>
  <si>
    <t>Земельный  налог</t>
  </si>
  <si>
    <t>в том числе</t>
  </si>
  <si>
    <t>в т.ч.</t>
  </si>
  <si>
    <t>10 Социальная политика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</si>
  <si>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</si>
  <si>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</si>
  <si>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</si>
  <si>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бюджета  муниципального  образования Ленинское городское поселение Шабалинского района Кировской области</t>
  </si>
  <si>
    <t>Доходы от оказания платных услуг и компенсации затрат государства</t>
  </si>
  <si>
    <t>07 Образование</t>
  </si>
  <si>
    <t xml:space="preserve">08 Культура и кинематография </t>
  </si>
  <si>
    <t>11 Физическая культура и спорт</t>
  </si>
  <si>
    <t>Прочие межбюджетные трансфеты, передаваемые бюджетам поселений</t>
  </si>
  <si>
    <t xml:space="preserve">Областная целевая программа "Развитие  системы подготовки выборных  должностных  лиц и муниципальных  служащих органов  местного  самоуправления" </t>
  </si>
  <si>
    <t>Доходы от эксплуатации имущества автомобильных дорог</t>
  </si>
  <si>
    <t xml:space="preserve">Субсидия бюджету поселения на повышение квалификации специалистов в сфере размещения заказов органов местного самоуправления </t>
  </si>
  <si>
    <t>Субсидия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в 2012 году</t>
  </si>
  <si>
    <t>Прочие безвозмездные поступления</t>
  </si>
  <si>
    <t>Прочие субсидии бюджетам поселений</t>
  </si>
  <si>
    <t>Дотации бюджетам поселений на поддержку мер по обеспечению сбалансированности бюджетов</t>
  </si>
  <si>
    <t>Увеличение стоимости акций и иных форм участия в капитале</t>
  </si>
  <si>
    <t>Безвозмездные поступления</t>
  </si>
  <si>
    <t xml:space="preserve">               </t>
  </si>
  <si>
    <t>Субсидии бюджетам поселений на обеспечение мероприятий по переселению граждан из аварийного жилого фонда</t>
  </si>
  <si>
    <r>
      <t>Субвенции</t>
    </r>
    <r>
      <rPr>
        <sz val="12"/>
        <color indexed="8"/>
        <rFont val="Times New Roman"/>
        <family val="1"/>
      </rPr>
      <t xml:space="preserve"> для финансового обеспечения переданных  полномочий по составлению ( изменению и  дополнению)  списков кандидатов  в присяжные заседатели  федеральных  судов общей  юрисдикции в Российской Федерации </t>
    </r>
  </si>
  <si>
    <r>
      <t xml:space="preserve">Субвенции </t>
    </r>
    <r>
      <rPr>
        <sz val="12"/>
        <rFont val="Times New Roman"/>
        <family val="1"/>
      </rPr>
      <t>на ежемесячное денежное вознаграждение за классное руководство</t>
    </r>
  </si>
  <si>
    <r>
      <t>Субвенции</t>
    </r>
    <r>
      <rPr>
        <sz val="12"/>
        <rFont val="Times New Roman"/>
        <family val="1"/>
      </rPr>
      <t xml:space="preserve">  на предоставление гражданам субсидий на  оплату  жилого помещения и коммунальных услуг</t>
    </r>
  </si>
  <si>
    <r>
      <t>Субвенции</t>
    </r>
    <r>
      <rPr>
        <sz val="12"/>
        <rFont val="Times New Roman"/>
        <family val="1"/>
      </rPr>
      <t xml:space="preserve">  на денежные  выплаты медицинскому персоналу фельдшерско-акушерских пунктов, врачам, фельдшерам и медицинским сестрам "Скорой медицинской помощи"</t>
    </r>
  </si>
  <si>
    <r>
      <t>Субвенции</t>
    </r>
    <r>
      <rPr>
        <sz val="12"/>
        <rFont val="Times New Roman"/>
        <family val="1"/>
      </rPr>
      <t xml:space="preserve"> на выполнение полномочий  по первичному воинскому учету </t>
    </r>
  </si>
  <si>
    <r>
      <t xml:space="preserve">  </t>
    </r>
    <r>
      <rPr>
        <b/>
        <sz val="12"/>
        <rFont val="Times New Roman"/>
        <family val="1"/>
      </rPr>
      <t>Субвенции</t>
    </r>
    <r>
      <rPr>
        <sz val="12"/>
        <rFont val="Times New Roman"/>
        <family val="1"/>
      </rPr>
      <t xml:space="preserve">  по социальной поддержке и социальному обслуживанию детей-сирот  и детей, оставшихся без попечения родителей, по ежемесячной выплате опекунам</t>
    </r>
  </si>
  <si>
    <r>
      <t xml:space="preserve">  </t>
    </r>
    <r>
      <rPr>
        <b/>
        <sz val="12"/>
        <rFont val="Times New Roman"/>
        <family val="1"/>
      </rPr>
      <t xml:space="preserve">Субвенции </t>
    </r>
    <r>
      <rPr>
        <sz val="12"/>
        <rFont val="Times New Roman"/>
        <family val="1"/>
      </rPr>
      <t xml:space="preserve"> по возмещению расходов, связанных с предоставлением руководителям, педагогическим работниками иным специалистам муниципальных образовательных учреждений бесплатной жилой площади с отоплением и освещением в</t>
    </r>
  </si>
  <si>
    <r>
      <t xml:space="preserve"> </t>
    </r>
    <r>
      <rPr>
        <b/>
        <sz val="12"/>
        <rFont val="Times New Roman"/>
        <family val="1"/>
      </rPr>
      <t xml:space="preserve"> Субвенции</t>
    </r>
    <r>
      <rPr>
        <sz val="12"/>
        <rFont val="Times New Roman"/>
        <family val="1"/>
      </rPr>
      <t xml:space="preserve"> на выполнение государственных полномочий по расчету и предоставлению дотаций поселениям</t>
    </r>
  </si>
  <si>
    <r>
      <t>Субвенции</t>
    </r>
    <r>
      <rPr>
        <sz val="12"/>
        <rFont val="Times New Roman"/>
        <family val="1"/>
      </rPr>
      <t xml:space="preserve"> для реализации государственного стандарта общего образования</t>
    </r>
  </si>
  <si>
    <r>
      <t xml:space="preserve">  </t>
    </r>
    <r>
      <rPr>
        <b/>
        <sz val="12"/>
        <rFont val="Times New Roman"/>
        <family val="1"/>
      </rPr>
      <t xml:space="preserve">Субвенции </t>
    </r>
    <r>
      <rPr>
        <sz val="12"/>
        <rFont val="Times New Roman"/>
        <family val="1"/>
      </rPr>
      <t xml:space="preserve">по созданию в муниципальном районе (городском округе) комиссии по делам несовершеннолетних и защите их прав </t>
    </r>
  </si>
  <si>
    <r>
      <t xml:space="preserve">  </t>
    </r>
    <r>
      <rPr>
        <b/>
        <sz val="12"/>
        <rFont val="Times New Roman"/>
        <family val="1"/>
      </rPr>
      <t>Субвенции</t>
    </r>
    <r>
      <rPr>
        <sz val="12"/>
        <rFont val="Times New Roman"/>
        <family val="1"/>
      </rPr>
      <t xml:space="preserve"> по созданию и осуществлению деятельности в муниципальном районе административной комиссии по рассмотрению дел об административных правонарушениях</t>
    </r>
  </si>
  <si>
    <r>
      <t xml:space="preserve">  </t>
    </r>
    <r>
      <rPr>
        <b/>
        <sz val="12"/>
        <rFont val="Times New Roman"/>
        <family val="1"/>
      </rPr>
      <t>Субвенции</t>
    </r>
    <r>
      <rPr>
        <sz val="12"/>
        <rFont val="Times New Roman"/>
        <family val="1"/>
      </rPr>
      <t xml:space="preserve"> по исполнению мер социальной поддержки по обеспечению полноценным питанием беременных женщин, кормящих матерей, а также детей в возрасте до 3-х лет</t>
    </r>
  </si>
  <si>
    <r>
      <t xml:space="preserve"> </t>
    </r>
    <r>
      <rPr>
        <b/>
        <sz val="12"/>
        <rFont val="Times New Roman"/>
        <family val="1"/>
      </rPr>
      <t xml:space="preserve"> Субвенции </t>
    </r>
    <r>
      <rPr>
        <sz val="12"/>
        <rFont val="Times New Roman"/>
        <family val="1"/>
      </rPr>
      <t>по  социальной поддержки отдельных категорий граждан в обеспечении лекарственными средствами и изделиями медицинского назначения</t>
    </r>
  </si>
  <si>
    <r>
      <t xml:space="preserve">  </t>
    </r>
    <r>
      <rPr>
        <b/>
        <sz val="12"/>
        <rFont val="Times New Roman"/>
        <family val="1"/>
      </rPr>
      <t>Субвенции</t>
    </r>
    <r>
      <rPr>
        <sz val="12"/>
        <rFont val="Times New Roman"/>
        <family val="1"/>
      </rPr>
      <t xml:space="preserve">  по хранению, комплектованию, учету и  использованию документов Архивного фонда Российской Федерации и других архивных документов</t>
    </r>
  </si>
  <si>
    <r>
      <t xml:space="preserve">  </t>
    </r>
    <r>
      <rPr>
        <b/>
        <sz val="12"/>
        <rFont val="Times New Roman"/>
        <family val="1"/>
      </rPr>
      <t>Субвенции</t>
    </r>
    <r>
      <rPr>
        <sz val="12"/>
        <rFont val="Times New Roman"/>
        <family val="1"/>
      </rPr>
      <t xml:space="preserve"> по  поддержке сельскохозяйственного производства</t>
    </r>
  </si>
  <si>
    <r>
      <t xml:space="preserve">  </t>
    </r>
    <r>
      <rPr>
        <b/>
        <sz val="12"/>
        <rFont val="Times New Roman"/>
        <family val="1"/>
      </rPr>
      <t>Субвенции</t>
    </r>
    <r>
      <rPr>
        <sz val="12"/>
        <rFont val="Times New Roman"/>
        <family val="1"/>
      </rPr>
      <t xml:space="preserve"> по выплате отдельным категориям специалистов, работающих в муниципальных учреждениях и проживающих в сельских населенных пунктах, поселках городского типа области, частичной компенсации их расходов за наем жилого помещения, теплоснабжение  и электроснабжение</t>
    </r>
  </si>
  <si>
    <r>
      <t>Субвенции</t>
    </r>
    <r>
      <rPr>
        <sz val="12"/>
        <rFont val="Times New Roman"/>
        <family val="1"/>
      </rPr>
      <t xml:space="preserve"> бюджетам  муниципальных районов на  выполнение  государственных полномочий по начислению и выплате  компенсации  части родительской  платы  за содержание  ребенка в государственных  и муниципальных образовательных  учреждениях, реализующих основную общеобразовательную программу дошкольного образования</t>
    </r>
  </si>
  <si>
    <r>
      <t>Субвенции</t>
    </r>
    <r>
      <rPr>
        <sz val="12"/>
        <rFont val="Times New Roman"/>
        <family val="1"/>
      </rPr>
      <t xml:space="preserve"> бюджетам  муниципальных районов на выполнение  государственных полномочий  по  назначению и выплате единовременного пособия при передаче  ребенка в семью</t>
    </r>
  </si>
  <si>
    <r>
      <t>Субсидии</t>
    </r>
    <r>
      <rPr>
        <sz val="11"/>
        <color indexed="8"/>
        <rFont val="Times New Roman"/>
        <family val="1"/>
      </rPr>
      <t xml:space="preserve"> бюджетам муниципальных поселений на ремонт автомобильных дорог общего пользования, в том числе дорог в поселениях ( за исключением втомобильных дорог федерального значения) </t>
    </r>
  </si>
  <si>
    <t>Доходы от уплаты акцизов</t>
  </si>
  <si>
    <t xml:space="preserve">Доходы от использования имущества </t>
  </si>
  <si>
    <t>Штрафы, санкции, возмещение ущерба</t>
  </si>
  <si>
    <t>за 2016 год и прогноза на 2017 год и на плановый период 2018 и 2019 годов</t>
  </si>
  <si>
    <t>Утверждено в бюджете на 2016 год (первоначальный план)</t>
  </si>
  <si>
    <t>Ожидаемое исполнение 2016 года</t>
  </si>
  <si>
    <t>ПРОГНОЗ   на 2018 год</t>
  </si>
  <si>
    <t>ПРОГНОЗ   на 2019 год</t>
  </si>
  <si>
    <t>ПРОГНОЗ 
на 2017 год</t>
  </si>
  <si>
    <t>Субвенция бюджетам поселений на выполнение отдельных передаваемых полномочий по созданию админ.комиссии</t>
  </si>
  <si>
    <t>% роста 2017 к ожидаемому исполнению  2016 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</si>
</sst>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&quot;р.&quot;_-;\-* #,##0.000&quot;р.&quot;_-;_-* &quot;-&quot;??&quot;р.&quot;_-;_-@_-"/>
    <numFmt numFmtId="165" formatCode="_-* #,##0.000_р_._-;\-* #,##0.0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_-* #,##0.0_р_._-;\-* #,##0.0_р_._-;_-* &quot;-&quot;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"/>
    <numFmt numFmtId="175" formatCode="0.000"/>
    <numFmt numFmtId="176" formatCode="0.0000000"/>
    <numFmt numFmtId="177" formatCode="0.000000"/>
    <numFmt numFmtId="178" formatCode="0.00000"/>
    <numFmt numFmtId="179" formatCode="0.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lbertus Extra Bold"/>
      <family val="0"/>
    </font>
    <font>
      <b/>
      <sz val="14"/>
      <name val="Albertus Extra Bold"/>
      <family val="2"/>
    </font>
    <font>
      <u val="single"/>
      <sz val="10"/>
      <color indexed="12"/>
      <name val="Albertus Extra Bold"/>
      <family val="0"/>
    </font>
    <font>
      <u val="single"/>
      <sz val="10"/>
      <color indexed="36"/>
      <name val="Albertus Extra Bold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lbertus Extra 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7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 wrapText="1"/>
    </xf>
    <xf numFmtId="11" fontId="8" fillId="0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7" fillId="34" borderId="10" xfId="0" applyFont="1" applyFill="1" applyBorder="1" applyAlignment="1">
      <alignment horizontal="left"/>
    </xf>
    <xf numFmtId="0" fontId="8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13" fillId="34" borderId="1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13" fillId="34" borderId="10" xfId="0" applyFont="1" applyFill="1" applyBorder="1" applyAlignment="1">
      <alignment wrapText="1"/>
    </xf>
    <xf numFmtId="0" fontId="13" fillId="34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174" fontId="1" fillId="0" borderId="0" xfId="0" applyNumberFormat="1" applyFont="1" applyAlignment="1">
      <alignment horizontal="center"/>
    </xf>
    <xf numFmtId="174" fontId="0" fillId="0" borderId="0" xfId="0" applyNumberFormat="1" applyAlignment="1">
      <alignment horizontal="center"/>
    </xf>
    <xf numFmtId="174" fontId="7" fillId="34" borderId="10" xfId="60" applyNumberFormat="1" applyFont="1" applyFill="1" applyBorder="1" applyAlignment="1">
      <alignment horizontal="center"/>
    </xf>
    <xf numFmtId="174" fontId="7" fillId="34" borderId="10" xfId="0" applyNumberFormat="1" applyFont="1" applyFill="1" applyBorder="1" applyAlignment="1">
      <alignment horizontal="center"/>
    </xf>
    <xf numFmtId="174" fontId="10" fillId="34" borderId="10" xfId="60" applyNumberFormat="1" applyFont="1" applyFill="1" applyBorder="1" applyAlignment="1">
      <alignment horizontal="center"/>
    </xf>
    <xf numFmtId="174" fontId="13" fillId="34" borderId="10" xfId="60" applyNumberFormat="1" applyFont="1" applyFill="1" applyBorder="1" applyAlignment="1">
      <alignment horizontal="center"/>
    </xf>
    <xf numFmtId="174" fontId="7" fillId="33" borderId="10" xfId="60" applyNumberFormat="1" applyFont="1" applyFill="1" applyBorder="1" applyAlignment="1">
      <alignment horizontal="center"/>
    </xf>
    <xf numFmtId="174" fontId="10" fillId="33" borderId="10" xfId="60" applyNumberFormat="1" applyFont="1" applyFill="1" applyBorder="1" applyAlignment="1">
      <alignment horizontal="center"/>
    </xf>
    <xf numFmtId="174" fontId="4" fillId="33" borderId="10" xfId="60" applyNumberFormat="1" applyFont="1" applyFill="1" applyBorder="1" applyAlignment="1">
      <alignment horizontal="center"/>
    </xf>
    <xf numFmtId="174" fontId="4" fillId="0" borderId="10" xfId="60" applyNumberFormat="1" applyFont="1" applyFill="1" applyBorder="1" applyAlignment="1">
      <alignment horizontal="center"/>
    </xf>
    <xf numFmtId="174" fontId="6" fillId="0" borderId="10" xfId="60" applyNumberFormat="1" applyFont="1" applyFill="1" applyBorder="1" applyAlignment="1">
      <alignment horizontal="center"/>
    </xf>
    <xf numFmtId="174" fontId="7" fillId="0" borderId="10" xfId="6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right"/>
    </xf>
    <xf numFmtId="2" fontId="7" fillId="34" borderId="10" xfId="0" applyNumberFormat="1" applyFont="1" applyFill="1" applyBorder="1" applyAlignment="1">
      <alignment horizontal="right"/>
    </xf>
    <xf numFmtId="2" fontId="13" fillId="34" borderId="10" xfId="0" applyNumberFormat="1" applyFont="1" applyFill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2" fontId="8" fillId="34" borderId="10" xfId="0" applyNumberFormat="1" applyFont="1" applyFill="1" applyBorder="1" applyAlignment="1">
      <alignment horizontal="right"/>
    </xf>
    <xf numFmtId="2" fontId="13" fillId="0" borderId="10" xfId="0" applyNumberFormat="1" applyFont="1" applyFill="1" applyBorder="1" applyAlignment="1">
      <alignment horizontal="right"/>
    </xf>
    <xf numFmtId="2" fontId="7" fillId="33" borderId="10" xfId="0" applyNumberFormat="1" applyFont="1" applyFill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right"/>
    </xf>
    <xf numFmtId="2" fontId="9" fillId="0" borderId="10" xfId="0" applyNumberFormat="1" applyFont="1" applyFill="1" applyBorder="1" applyAlignment="1">
      <alignment horizontal="right"/>
    </xf>
    <xf numFmtId="2" fontId="7" fillId="0" borderId="11" xfId="0" applyNumberFormat="1" applyFont="1" applyFill="1" applyBorder="1" applyAlignment="1">
      <alignment horizontal="right" vertical="top"/>
    </xf>
    <xf numFmtId="2" fontId="7" fillId="0" borderId="10" xfId="0" applyNumberFormat="1" applyFont="1" applyFill="1" applyBorder="1" applyAlignment="1">
      <alignment horizontal="right" vertical="top"/>
    </xf>
    <xf numFmtId="2" fontId="5" fillId="0" borderId="10" xfId="0" applyNumberFormat="1" applyFont="1" applyBorder="1" applyAlignment="1">
      <alignment horizontal="center" vertical="center" wrapText="1"/>
    </xf>
    <xf numFmtId="174" fontId="5" fillId="0" borderId="12" xfId="0" applyNumberFormat="1" applyFont="1" applyBorder="1" applyAlignment="1">
      <alignment horizontal="center" wrapText="1"/>
    </xf>
    <xf numFmtId="174" fontId="5" fillId="0" borderId="13" xfId="0" applyNumberFormat="1" applyFont="1" applyBorder="1" applyAlignment="1">
      <alignment horizontal="center" wrapText="1"/>
    </xf>
    <xf numFmtId="174" fontId="5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5"/>
  <sheetViews>
    <sheetView tabSelected="1" zoomScalePageLayoutView="0" workbookViewId="0" topLeftCell="A19">
      <selection activeCell="G82" sqref="G82"/>
    </sheetView>
  </sheetViews>
  <sheetFormatPr defaultColWidth="9.00390625" defaultRowHeight="12.75"/>
  <cols>
    <col min="2" max="2" width="41.25390625" style="0" customWidth="1"/>
    <col min="3" max="3" width="12.25390625" style="0" customWidth="1"/>
    <col min="4" max="4" width="12.625" style="0" customWidth="1"/>
    <col min="5" max="5" width="12.75390625" style="0" customWidth="1"/>
    <col min="6" max="6" width="15.875" style="36" customWidth="1"/>
    <col min="7" max="7" width="12.625" style="0" customWidth="1"/>
    <col min="8" max="8" width="13.125" style="0" customWidth="1"/>
  </cols>
  <sheetData>
    <row r="1" spans="2:6" ht="18">
      <c r="B1" s="66"/>
      <c r="C1" s="66"/>
      <c r="D1" s="66"/>
      <c r="E1" s="66"/>
      <c r="F1" s="35"/>
    </row>
    <row r="2" spans="2:6" ht="19.5" customHeight="1">
      <c r="B2" s="66" t="s">
        <v>15</v>
      </c>
      <c r="C2" s="66"/>
      <c r="D2" s="66"/>
      <c r="E2" s="66"/>
      <c r="F2" s="66"/>
    </row>
    <row r="3" spans="2:6" ht="18">
      <c r="B3" s="67" t="s">
        <v>16</v>
      </c>
      <c r="C3" s="67"/>
      <c r="D3" s="67"/>
      <c r="E3" s="67"/>
      <c r="F3" s="67"/>
    </row>
    <row r="4" spans="2:7" ht="41.25" customHeight="1">
      <c r="B4" s="67" t="s">
        <v>59</v>
      </c>
      <c r="C4" s="67"/>
      <c r="D4" s="67"/>
      <c r="E4" s="67"/>
      <c r="F4" s="67"/>
      <c r="G4" s="67"/>
    </row>
    <row r="5" spans="2:6" ht="18">
      <c r="B5" s="2" t="s">
        <v>98</v>
      </c>
      <c r="C5" s="2"/>
      <c r="D5" s="2"/>
      <c r="E5" s="2"/>
      <c r="F5" s="35"/>
    </row>
    <row r="8" ht="12.75" hidden="1"/>
    <row r="9" ht="12.75" hidden="1"/>
    <row r="10" ht="12.75" hidden="1"/>
    <row r="11" ht="12.75" hidden="1"/>
    <row r="12" spans="2:8" ht="14.25" customHeight="1">
      <c r="B12" s="68" t="s">
        <v>9</v>
      </c>
      <c r="C12" s="69" t="s">
        <v>99</v>
      </c>
      <c r="D12" s="70" t="s">
        <v>100</v>
      </c>
      <c r="E12" s="62" t="s">
        <v>103</v>
      </c>
      <c r="F12" s="63" t="s">
        <v>105</v>
      </c>
      <c r="G12" s="62" t="s">
        <v>101</v>
      </c>
      <c r="H12" s="62" t="s">
        <v>102</v>
      </c>
    </row>
    <row r="13" spans="2:8" ht="9.75" customHeight="1">
      <c r="B13" s="68"/>
      <c r="C13" s="69"/>
      <c r="D13" s="71"/>
      <c r="E13" s="62"/>
      <c r="F13" s="64"/>
      <c r="G13" s="62"/>
      <c r="H13" s="62"/>
    </row>
    <row r="14" spans="2:8" ht="28.5" customHeight="1">
      <c r="B14" s="68"/>
      <c r="C14" s="69"/>
      <c r="D14" s="71"/>
      <c r="E14" s="62"/>
      <c r="F14" s="64"/>
      <c r="G14" s="62"/>
      <c r="H14" s="62"/>
    </row>
    <row r="15" spans="2:8" ht="50.25" customHeight="1" hidden="1">
      <c r="B15" s="68"/>
      <c r="C15" s="69"/>
      <c r="D15" s="71"/>
      <c r="E15" s="62"/>
      <c r="F15" s="64"/>
      <c r="G15" s="62"/>
      <c r="H15" s="62"/>
    </row>
    <row r="16" spans="2:8" ht="24.75" customHeight="1">
      <c r="B16" s="68"/>
      <c r="C16" s="69"/>
      <c r="D16" s="72"/>
      <c r="E16" s="62"/>
      <c r="F16" s="65"/>
      <c r="G16" s="62"/>
      <c r="H16" s="62"/>
    </row>
    <row r="17" spans="2:8" s="11" customFormat="1" ht="15.75">
      <c r="B17" s="10" t="s">
        <v>17</v>
      </c>
      <c r="C17" s="47">
        <f>C18+C26</f>
        <v>8617.4</v>
      </c>
      <c r="D17" s="47">
        <f>D18+D26</f>
        <v>8617.4</v>
      </c>
      <c r="E17" s="47">
        <f>E18+E26</f>
        <v>7835.839999999999</v>
      </c>
      <c r="F17" s="37">
        <f>(E17/D17)*100-100</f>
        <v>-9.069556942929424</v>
      </c>
      <c r="G17" s="47">
        <f>G18+G26</f>
        <v>7803.5599999999995</v>
      </c>
      <c r="H17" s="47">
        <f>H18+H26</f>
        <v>7897.949999999999</v>
      </c>
    </row>
    <row r="18" spans="2:8" s="11" customFormat="1" ht="15.75">
      <c r="B18" s="12" t="s">
        <v>18</v>
      </c>
      <c r="C18" s="48">
        <f aca="true" t="shared" si="0" ref="C18:H18">C19+C20+C23+C21+C22</f>
        <v>7348.9</v>
      </c>
      <c r="D18" s="48">
        <f t="shared" si="0"/>
        <v>7348.9</v>
      </c>
      <c r="E18" s="48">
        <f t="shared" si="0"/>
        <v>6423.839999999999</v>
      </c>
      <c r="F18" s="38">
        <f t="shared" si="0"/>
        <v>-78.02130918819559</v>
      </c>
      <c r="G18" s="48">
        <f t="shared" si="0"/>
        <v>6389.5599999999995</v>
      </c>
      <c r="H18" s="48">
        <f t="shared" si="0"/>
        <v>6482.949999999999</v>
      </c>
    </row>
    <row r="19" spans="2:8" s="22" customFormat="1" ht="15">
      <c r="B19" s="21" t="s">
        <v>0</v>
      </c>
      <c r="C19" s="49">
        <v>4481.9</v>
      </c>
      <c r="D19" s="49">
        <v>4481.9</v>
      </c>
      <c r="E19" s="49">
        <v>4137.2</v>
      </c>
      <c r="F19" s="39">
        <f aca="true" t="shared" si="1" ref="F19:F83">(E19/D19)*100-100</f>
        <v>-7.690934648251854</v>
      </c>
      <c r="G19" s="49">
        <v>4137.73</v>
      </c>
      <c r="H19" s="49">
        <v>4138.28</v>
      </c>
    </row>
    <row r="20" spans="2:8" s="22" customFormat="1" ht="15" hidden="1">
      <c r="B20" s="23" t="s">
        <v>19</v>
      </c>
      <c r="C20" s="50"/>
      <c r="D20" s="50"/>
      <c r="E20" s="50"/>
      <c r="F20" s="39">
        <v>0</v>
      </c>
      <c r="G20" s="50"/>
      <c r="H20" s="50"/>
    </row>
    <row r="21" spans="2:8" s="22" customFormat="1" ht="14.25" customHeight="1">
      <c r="B21" s="24" t="s">
        <v>52</v>
      </c>
      <c r="C21" s="50">
        <v>930</v>
      </c>
      <c r="D21" s="50">
        <v>930</v>
      </c>
      <c r="E21" s="50">
        <v>900.9</v>
      </c>
      <c r="F21" s="39">
        <f t="shared" si="1"/>
        <v>-3.1290322580645267</v>
      </c>
      <c r="G21" s="50">
        <v>900.9</v>
      </c>
      <c r="H21" s="50">
        <v>900.9</v>
      </c>
    </row>
    <row r="22" spans="2:8" s="22" customFormat="1" ht="14.25" customHeight="1">
      <c r="B22" s="24" t="s">
        <v>95</v>
      </c>
      <c r="C22" s="50">
        <v>1192</v>
      </c>
      <c r="D22" s="50">
        <v>1192</v>
      </c>
      <c r="E22" s="50">
        <v>1057.04</v>
      </c>
      <c r="F22" s="39">
        <f>(E22/D22)*100-100</f>
        <v>-11.322147651006716</v>
      </c>
      <c r="G22" s="50">
        <v>1022.23</v>
      </c>
      <c r="H22" s="50">
        <v>1115.07</v>
      </c>
    </row>
    <row r="23" spans="2:8" s="22" customFormat="1" ht="15">
      <c r="B23" s="21" t="s">
        <v>51</v>
      </c>
      <c r="C23" s="49">
        <v>745</v>
      </c>
      <c r="D23" s="49">
        <v>745</v>
      </c>
      <c r="E23" s="49">
        <v>328.7</v>
      </c>
      <c r="F23" s="39">
        <f t="shared" si="1"/>
        <v>-55.87919463087248</v>
      </c>
      <c r="G23" s="49">
        <v>328.7</v>
      </c>
      <c r="H23" s="49">
        <v>328.7</v>
      </c>
    </row>
    <row r="24" spans="2:8" s="11" customFormat="1" ht="15.75" hidden="1">
      <c r="B24" s="13" t="s">
        <v>4</v>
      </c>
      <c r="C24" s="51"/>
      <c r="D24" s="51"/>
      <c r="E24" s="51"/>
      <c r="F24" s="37" t="e">
        <f t="shared" si="1"/>
        <v>#DIV/0!</v>
      </c>
      <c r="G24" s="51"/>
      <c r="H24" s="51"/>
    </row>
    <row r="25" spans="2:8" s="11" customFormat="1" ht="15.75" hidden="1">
      <c r="B25" s="13" t="s">
        <v>10</v>
      </c>
      <c r="C25" s="51"/>
      <c r="D25" s="51"/>
      <c r="E25" s="51"/>
      <c r="F25" s="37" t="e">
        <f t="shared" si="1"/>
        <v>#DIV/0!</v>
      </c>
      <c r="G25" s="51"/>
      <c r="H25" s="51"/>
    </row>
    <row r="26" spans="2:8" s="11" customFormat="1" ht="15.75">
      <c r="B26" s="14" t="s">
        <v>20</v>
      </c>
      <c r="C26" s="48">
        <f>C27+C28+C31+C32+C33+C34+C29+C36+C30</f>
        <v>1268.5</v>
      </c>
      <c r="D26" s="48">
        <f>D27+D28+D31+D32+D33+D34+D35+D36+D30+D29</f>
        <v>1268.5</v>
      </c>
      <c r="E26" s="48">
        <f>E27+E28+E31+E32+E33+E34+E29+E36+E30</f>
        <v>1412</v>
      </c>
      <c r="F26" s="37">
        <f t="shared" si="1"/>
        <v>11.312573906188405</v>
      </c>
      <c r="G26" s="48">
        <f>G27+G28+G31+G32+G33+G34+G29+G36+G30</f>
        <v>1414</v>
      </c>
      <c r="H26" s="48">
        <f>H27+H28+H31+H32+H33+H34+H29+H36+H30</f>
        <v>1415</v>
      </c>
    </row>
    <row r="27" spans="2:8" s="22" customFormat="1" ht="15">
      <c r="B27" s="23" t="s">
        <v>6</v>
      </c>
      <c r="C27" s="50">
        <v>585</v>
      </c>
      <c r="D27" s="50">
        <v>585</v>
      </c>
      <c r="E27" s="50">
        <v>700</v>
      </c>
      <c r="F27" s="39">
        <f t="shared" si="1"/>
        <v>19.65811965811966</v>
      </c>
      <c r="G27" s="50">
        <v>700</v>
      </c>
      <c r="H27" s="50">
        <v>700</v>
      </c>
    </row>
    <row r="28" spans="2:8" s="22" customFormat="1" ht="30">
      <c r="B28" s="25" t="s">
        <v>60</v>
      </c>
      <c r="C28" s="49">
        <v>14.4</v>
      </c>
      <c r="D28" s="49">
        <v>14.4</v>
      </c>
      <c r="E28" s="49">
        <v>14</v>
      </c>
      <c r="F28" s="39">
        <f t="shared" si="1"/>
        <v>-2.7777777777777857</v>
      </c>
      <c r="G28" s="49">
        <v>14</v>
      </c>
      <c r="H28" s="49">
        <v>14</v>
      </c>
    </row>
    <row r="29" spans="2:8" s="22" customFormat="1" ht="30" hidden="1">
      <c r="B29" s="25" t="s">
        <v>66</v>
      </c>
      <c r="C29" s="52"/>
      <c r="D29" s="52"/>
      <c r="E29" s="52"/>
      <c r="F29" s="39" t="e">
        <f t="shared" si="1"/>
        <v>#DIV/0!</v>
      </c>
      <c r="G29" s="52"/>
      <c r="H29" s="52"/>
    </row>
    <row r="30" spans="2:8" s="22" customFormat="1" ht="15">
      <c r="B30" s="21" t="s">
        <v>96</v>
      </c>
      <c r="C30" s="49">
        <v>431.1</v>
      </c>
      <c r="D30" s="49">
        <v>431.1</v>
      </c>
      <c r="E30" s="49">
        <v>453</v>
      </c>
      <c r="F30" s="39">
        <f t="shared" si="1"/>
        <v>5.080027835768959</v>
      </c>
      <c r="G30" s="49">
        <v>453</v>
      </c>
      <c r="H30" s="49">
        <v>453</v>
      </c>
    </row>
    <row r="31" spans="2:8" s="22" customFormat="1" ht="15">
      <c r="B31" s="21" t="s">
        <v>21</v>
      </c>
      <c r="C31" s="49">
        <v>150</v>
      </c>
      <c r="D31" s="49">
        <v>150</v>
      </c>
      <c r="E31" s="49">
        <v>150</v>
      </c>
      <c r="F31" s="39">
        <f t="shared" si="1"/>
        <v>0</v>
      </c>
      <c r="G31" s="49">
        <v>150</v>
      </c>
      <c r="H31" s="49">
        <v>150</v>
      </c>
    </row>
    <row r="32" spans="2:8" s="22" customFormat="1" ht="15">
      <c r="B32" s="21" t="s">
        <v>22</v>
      </c>
      <c r="C32" s="49">
        <v>50</v>
      </c>
      <c r="D32" s="49">
        <v>50</v>
      </c>
      <c r="E32" s="49">
        <v>50</v>
      </c>
      <c r="F32" s="39">
        <f t="shared" si="1"/>
        <v>0</v>
      </c>
      <c r="G32" s="49">
        <v>53</v>
      </c>
      <c r="H32" s="49">
        <v>53</v>
      </c>
    </row>
    <row r="33" spans="2:8" s="22" customFormat="1" ht="15" hidden="1">
      <c r="B33" s="23" t="s">
        <v>5</v>
      </c>
      <c r="C33" s="50"/>
      <c r="D33" s="50"/>
      <c r="E33" s="50"/>
      <c r="F33" s="39" t="e">
        <f t="shared" si="1"/>
        <v>#DIV/0!</v>
      </c>
      <c r="G33" s="50"/>
      <c r="H33" s="50"/>
    </row>
    <row r="34" spans="2:8" s="22" customFormat="1" ht="15">
      <c r="B34" s="21" t="s">
        <v>97</v>
      </c>
      <c r="C34" s="49">
        <v>38</v>
      </c>
      <c r="D34" s="49">
        <v>38</v>
      </c>
      <c r="E34" s="49">
        <v>45</v>
      </c>
      <c r="F34" s="39">
        <f t="shared" si="1"/>
        <v>18.42105263157893</v>
      </c>
      <c r="G34" s="49">
        <v>44</v>
      </c>
      <c r="H34" s="49">
        <v>45</v>
      </c>
    </row>
    <row r="35" spans="2:8" s="22" customFormat="1" ht="15" hidden="1">
      <c r="B35" s="21" t="s">
        <v>1</v>
      </c>
      <c r="C35" s="49">
        <v>0</v>
      </c>
      <c r="D35" s="49">
        <v>0</v>
      </c>
      <c r="E35" s="49"/>
      <c r="F35" s="39">
        <v>0</v>
      </c>
      <c r="G35" s="49"/>
      <c r="H35" s="49"/>
    </row>
    <row r="36" spans="2:8" s="22" customFormat="1" ht="30" hidden="1">
      <c r="B36" s="26" t="s">
        <v>7</v>
      </c>
      <c r="C36" s="49"/>
      <c r="D36" s="49"/>
      <c r="E36" s="49"/>
      <c r="F36" s="39" t="e">
        <f t="shared" si="1"/>
        <v>#DIV/0!</v>
      </c>
      <c r="G36" s="49"/>
      <c r="H36" s="49"/>
    </row>
    <row r="37" spans="2:8" s="22" customFormat="1" ht="15" hidden="1">
      <c r="B37" s="21" t="s">
        <v>11</v>
      </c>
      <c r="C37" s="49">
        <v>0</v>
      </c>
      <c r="D37" s="49">
        <v>0</v>
      </c>
      <c r="E37" s="49"/>
      <c r="F37" s="40">
        <v>0</v>
      </c>
      <c r="G37" s="49"/>
      <c r="H37" s="49"/>
    </row>
    <row r="38" spans="2:8" s="11" customFormat="1" ht="15.75">
      <c r="B38" s="15" t="s">
        <v>23</v>
      </c>
      <c r="C38" s="53">
        <f>C17+C37</f>
        <v>8617.4</v>
      </c>
      <c r="D38" s="53">
        <f>D17+D37</f>
        <v>8617.4</v>
      </c>
      <c r="E38" s="53">
        <f>E17+E37</f>
        <v>7835.839999999999</v>
      </c>
      <c r="F38" s="41">
        <f t="shared" si="1"/>
        <v>-9.069556942929424</v>
      </c>
      <c r="G38" s="53">
        <f>G17+G37</f>
        <v>7803.5599999999995</v>
      </c>
      <c r="H38" s="53">
        <f>H17+H37</f>
        <v>7897.949999999999</v>
      </c>
    </row>
    <row r="39" spans="2:8" s="11" customFormat="1" ht="15.75">
      <c r="B39" s="16" t="s">
        <v>3</v>
      </c>
      <c r="C39" s="53">
        <f>SUM(C64:C79)</f>
        <v>10586.24</v>
      </c>
      <c r="D39" s="53">
        <f>SUM(D64:D79)</f>
        <v>10103.57</v>
      </c>
      <c r="E39" s="53">
        <f>SUM(E64:E79)</f>
        <v>351.24</v>
      </c>
      <c r="F39" s="41">
        <f t="shared" si="1"/>
        <v>-96.52360502277908</v>
      </c>
      <c r="G39" s="53">
        <f>SUM(G64:G79)</f>
        <v>1.3</v>
      </c>
      <c r="H39" s="53">
        <f>SUM(H64:H79)</f>
        <v>1.3</v>
      </c>
    </row>
    <row r="40" spans="2:8" s="11" customFormat="1" ht="110.25" hidden="1">
      <c r="B40" s="17" t="s">
        <v>76</v>
      </c>
      <c r="C40" s="54"/>
      <c r="D40" s="54"/>
      <c r="E40" s="54"/>
      <c r="F40" s="41" t="e">
        <f t="shared" si="1"/>
        <v>#DIV/0!</v>
      </c>
      <c r="G40" s="54"/>
      <c r="H40" s="54"/>
    </row>
    <row r="41" spans="2:8" s="11" customFormat="1" ht="47.25" hidden="1">
      <c r="B41" s="18" t="s">
        <v>77</v>
      </c>
      <c r="C41" s="54"/>
      <c r="D41" s="54"/>
      <c r="E41" s="54"/>
      <c r="F41" s="41" t="e">
        <f t="shared" si="1"/>
        <v>#DIV/0!</v>
      </c>
      <c r="G41" s="54"/>
      <c r="H41" s="54"/>
    </row>
    <row r="42" spans="2:8" s="11" customFormat="1" ht="47.25" hidden="1">
      <c r="B42" s="18" t="s">
        <v>78</v>
      </c>
      <c r="C42" s="54"/>
      <c r="D42" s="54"/>
      <c r="E42" s="54"/>
      <c r="F42" s="41" t="e">
        <f t="shared" si="1"/>
        <v>#DIV/0!</v>
      </c>
      <c r="G42" s="54"/>
      <c r="H42" s="54"/>
    </row>
    <row r="43" spans="2:8" s="11" customFormat="1" ht="78.75" hidden="1">
      <c r="B43" s="18" t="s">
        <v>79</v>
      </c>
      <c r="C43" s="54"/>
      <c r="D43" s="54"/>
      <c r="E43" s="54"/>
      <c r="F43" s="41" t="e">
        <f t="shared" si="1"/>
        <v>#DIV/0!</v>
      </c>
      <c r="G43" s="54"/>
      <c r="H43" s="54"/>
    </row>
    <row r="44" spans="2:8" s="11" customFormat="1" ht="47.25" hidden="1">
      <c r="B44" s="18" t="s">
        <v>80</v>
      </c>
      <c r="C44" s="54"/>
      <c r="D44" s="54"/>
      <c r="E44" s="54"/>
      <c r="F44" s="41" t="e">
        <f t="shared" si="1"/>
        <v>#DIV/0!</v>
      </c>
      <c r="G44" s="54"/>
      <c r="H44" s="54"/>
    </row>
    <row r="45" spans="2:8" s="11" customFormat="1" ht="78.75" hidden="1">
      <c r="B45" s="19" t="s">
        <v>81</v>
      </c>
      <c r="C45" s="54"/>
      <c r="D45" s="54"/>
      <c r="E45" s="54"/>
      <c r="F45" s="41" t="e">
        <f t="shared" si="1"/>
        <v>#DIV/0!</v>
      </c>
      <c r="G45" s="54"/>
      <c r="H45" s="54"/>
    </row>
    <row r="46" spans="2:8" s="11" customFormat="1" ht="46.5" customHeight="1" hidden="1">
      <c r="B46" s="19" t="s">
        <v>14</v>
      </c>
      <c r="C46" s="54"/>
      <c r="D46" s="54"/>
      <c r="E46" s="54"/>
      <c r="F46" s="41" t="e">
        <f t="shared" si="1"/>
        <v>#DIV/0!</v>
      </c>
      <c r="G46" s="54"/>
      <c r="H46" s="54"/>
    </row>
    <row r="47" spans="2:8" s="11" customFormat="1" ht="47.25" hidden="1">
      <c r="B47" s="19" t="s">
        <v>8</v>
      </c>
      <c r="C47" s="54"/>
      <c r="D47" s="54"/>
      <c r="E47" s="54"/>
      <c r="F47" s="41" t="e">
        <f t="shared" si="1"/>
        <v>#DIV/0!</v>
      </c>
      <c r="G47" s="54"/>
      <c r="H47" s="54"/>
    </row>
    <row r="48" spans="2:8" s="11" customFormat="1" ht="72.75" customHeight="1" hidden="1">
      <c r="B48" s="19" t="s">
        <v>82</v>
      </c>
      <c r="C48" s="54"/>
      <c r="D48" s="54"/>
      <c r="E48" s="54"/>
      <c r="F48" s="41" t="e">
        <f t="shared" si="1"/>
        <v>#DIV/0!</v>
      </c>
      <c r="G48" s="54"/>
      <c r="H48" s="54"/>
    </row>
    <row r="49" spans="2:8" s="11" customFormat="1" ht="63" hidden="1">
      <c r="B49" s="19" t="s">
        <v>83</v>
      </c>
      <c r="C49" s="54"/>
      <c r="D49" s="54"/>
      <c r="E49" s="54"/>
      <c r="F49" s="41" t="e">
        <f t="shared" si="1"/>
        <v>#DIV/0!</v>
      </c>
      <c r="G49" s="54"/>
      <c r="H49" s="54"/>
    </row>
    <row r="50" spans="2:8" s="11" customFormat="1" ht="47.25" hidden="1">
      <c r="B50" s="18" t="s">
        <v>84</v>
      </c>
      <c r="C50" s="54"/>
      <c r="D50" s="54"/>
      <c r="E50" s="54"/>
      <c r="F50" s="41" t="e">
        <f t="shared" si="1"/>
        <v>#DIV/0!</v>
      </c>
      <c r="G50" s="54"/>
      <c r="H50" s="54"/>
    </row>
    <row r="51" spans="2:8" s="11" customFormat="1" ht="63" hidden="1">
      <c r="B51" s="19" t="s">
        <v>85</v>
      </c>
      <c r="C51" s="54"/>
      <c r="D51" s="54"/>
      <c r="E51" s="54"/>
      <c r="F51" s="41" t="e">
        <f t="shared" si="1"/>
        <v>#DIV/0!</v>
      </c>
      <c r="G51" s="54"/>
      <c r="H51" s="54"/>
    </row>
    <row r="52" spans="2:8" s="11" customFormat="1" ht="50.25" customHeight="1" hidden="1">
      <c r="B52" s="19" t="s">
        <v>86</v>
      </c>
      <c r="C52" s="54"/>
      <c r="D52" s="54"/>
      <c r="E52" s="54"/>
      <c r="F52" s="41" t="e">
        <f t="shared" si="1"/>
        <v>#DIV/0!</v>
      </c>
      <c r="G52" s="54"/>
      <c r="H52" s="54"/>
    </row>
    <row r="53" spans="2:8" s="11" customFormat="1" ht="94.5" hidden="1">
      <c r="B53" s="19" t="s">
        <v>87</v>
      </c>
      <c r="C53" s="54"/>
      <c r="D53" s="54"/>
      <c r="E53" s="54"/>
      <c r="F53" s="41" t="e">
        <f t="shared" si="1"/>
        <v>#DIV/0!</v>
      </c>
      <c r="G53" s="54"/>
      <c r="H53" s="54"/>
    </row>
    <row r="54" spans="2:8" s="11" customFormat="1" ht="78.75" hidden="1">
      <c r="B54" s="19" t="s">
        <v>88</v>
      </c>
      <c r="C54" s="54"/>
      <c r="D54" s="54"/>
      <c r="E54" s="54"/>
      <c r="F54" s="41" t="e">
        <f t="shared" si="1"/>
        <v>#DIV/0!</v>
      </c>
      <c r="G54" s="54"/>
      <c r="H54" s="54"/>
    </row>
    <row r="55" spans="2:8" s="11" customFormat="1" ht="78.75" hidden="1">
      <c r="B55" s="19" t="s">
        <v>89</v>
      </c>
      <c r="C55" s="54"/>
      <c r="D55" s="54"/>
      <c r="E55" s="54"/>
      <c r="F55" s="41" t="e">
        <f t="shared" si="1"/>
        <v>#DIV/0!</v>
      </c>
      <c r="G55" s="54"/>
      <c r="H55" s="54"/>
    </row>
    <row r="56" spans="2:8" s="11" customFormat="1" ht="31.5" hidden="1">
      <c r="B56" s="19" t="s">
        <v>90</v>
      </c>
      <c r="C56" s="54"/>
      <c r="D56" s="54"/>
      <c r="E56" s="54"/>
      <c r="F56" s="41" t="e">
        <f t="shared" si="1"/>
        <v>#DIV/0!</v>
      </c>
      <c r="G56" s="54"/>
      <c r="H56" s="54"/>
    </row>
    <row r="57" spans="2:8" s="11" customFormat="1" ht="86.25" customHeight="1" hidden="1">
      <c r="B57" s="19" t="s">
        <v>91</v>
      </c>
      <c r="C57" s="54"/>
      <c r="D57" s="54"/>
      <c r="E57" s="54"/>
      <c r="F57" s="41" t="e">
        <f t="shared" si="1"/>
        <v>#DIV/0!</v>
      </c>
      <c r="G57" s="54"/>
      <c r="H57" s="54"/>
    </row>
    <row r="58" spans="2:8" s="11" customFormat="1" ht="189.75" customHeight="1" hidden="1">
      <c r="B58" s="20" t="s">
        <v>24</v>
      </c>
      <c r="C58" s="54"/>
      <c r="D58" s="54"/>
      <c r="E58" s="54"/>
      <c r="F58" s="41" t="e">
        <f t="shared" si="1"/>
        <v>#DIV/0!</v>
      </c>
      <c r="G58" s="54"/>
      <c r="H58" s="54"/>
    </row>
    <row r="59" spans="2:8" s="11" customFormat="1" ht="178.5" customHeight="1" hidden="1">
      <c r="B59" s="20" t="s">
        <v>25</v>
      </c>
      <c r="C59" s="54"/>
      <c r="D59" s="54"/>
      <c r="E59" s="54"/>
      <c r="F59" s="41" t="e">
        <f t="shared" si="1"/>
        <v>#DIV/0!</v>
      </c>
      <c r="G59" s="54"/>
      <c r="H59" s="54"/>
    </row>
    <row r="60" spans="2:8" s="11" customFormat="1" ht="138.75" customHeight="1" hidden="1">
      <c r="B60" s="20" t="s">
        <v>13</v>
      </c>
      <c r="C60" s="54"/>
      <c r="D60" s="54"/>
      <c r="E60" s="54"/>
      <c r="F60" s="41" t="e">
        <f t="shared" si="1"/>
        <v>#DIV/0!</v>
      </c>
      <c r="G60" s="54"/>
      <c r="H60" s="54"/>
    </row>
    <row r="61" spans="2:8" s="11" customFormat="1" ht="95.25" customHeight="1" hidden="1">
      <c r="B61" s="18" t="s">
        <v>92</v>
      </c>
      <c r="C61" s="51"/>
      <c r="D61" s="51"/>
      <c r="E61" s="51"/>
      <c r="F61" s="41" t="e">
        <f t="shared" si="1"/>
        <v>#DIV/0!</v>
      </c>
      <c r="G61" s="51"/>
      <c r="H61" s="51"/>
    </row>
    <row r="62" spans="2:8" s="11" customFormat="1" ht="48" customHeight="1" hidden="1">
      <c r="B62" s="18" t="s">
        <v>93</v>
      </c>
      <c r="C62" s="51"/>
      <c r="D62" s="51"/>
      <c r="E62" s="51"/>
      <c r="F62" s="41" t="e">
        <f t="shared" si="1"/>
        <v>#DIV/0!</v>
      </c>
      <c r="G62" s="51"/>
      <c r="H62" s="51"/>
    </row>
    <row r="63" spans="2:8" s="11" customFormat="1" ht="47.25" hidden="1">
      <c r="B63" s="19" t="s">
        <v>12</v>
      </c>
      <c r="C63" s="54"/>
      <c r="D63" s="54"/>
      <c r="E63" s="54"/>
      <c r="F63" s="41" t="e">
        <f t="shared" si="1"/>
        <v>#DIV/0!</v>
      </c>
      <c r="G63" s="54"/>
      <c r="H63" s="54"/>
    </row>
    <row r="64" spans="2:8" s="22" customFormat="1" ht="45">
      <c r="B64" s="27" t="s">
        <v>71</v>
      </c>
      <c r="C64" s="50">
        <v>0</v>
      </c>
      <c r="D64" s="50">
        <v>0</v>
      </c>
      <c r="E64" s="50">
        <v>0</v>
      </c>
      <c r="F64" s="39">
        <v>0</v>
      </c>
      <c r="G64" s="50">
        <v>0</v>
      </c>
      <c r="H64" s="50">
        <v>0</v>
      </c>
    </row>
    <row r="65" spans="2:8" s="22" customFormat="1" ht="90" hidden="1">
      <c r="B65" s="28" t="s">
        <v>94</v>
      </c>
      <c r="C65" s="49"/>
      <c r="D65" s="49"/>
      <c r="E65" s="49"/>
      <c r="F65" s="42" t="e">
        <f t="shared" si="1"/>
        <v>#DIV/0!</v>
      </c>
      <c r="G65" s="49"/>
      <c r="H65" s="49"/>
    </row>
    <row r="66" spans="2:8" s="22" customFormat="1" ht="105" hidden="1">
      <c r="B66" s="29" t="s">
        <v>56</v>
      </c>
      <c r="C66" s="49"/>
      <c r="D66" s="49"/>
      <c r="E66" s="49"/>
      <c r="F66" s="42" t="e">
        <f t="shared" si="1"/>
        <v>#DIV/0!</v>
      </c>
      <c r="G66" s="49"/>
      <c r="H66" s="49"/>
    </row>
    <row r="67" spans="2:8" s="22" customFormat="1" ht="105" hidden="1">
      <c r="B67" s="29" t="s">
        <v>57</v>
      </c>
      <c r="C67" s="49"/>
      <c r="D67" s="49"/>
      <c r="E67" s="49"/>
      <c r="F67" s="42" t="e">
        <f t="shared" si="1"/>
        <v>#DIV/0!</v>
      </c>
      <c r="G67" s="49"/>
      <c r="H67" s="49"/>
    </row>
    <row r="68" spans="2:8" s="22" customFormat="1" ht="60" hidden="1">
      <c r="B68" s="29" t="s">
        <v>58</v>
      </c>
      <c r="C68" s="49"/>
      <c r="D68" s="49"/>
      <c r="E68" s="49"/>
      <c r="F68" s="42" t="e">
        <f t="shared" si="1"/>
        <v>#DIV/0!</v>
      </c>
      <c r="G68" s="49"/>
      <c r="H68" s="49"/>
    </row>
    <row r="69" spans="2:8" s="22" customFormat="1" ht="105" hidden="1">
      <c r="B69" s="29" t="s">
        <v>56</v>
      </c>
      <c r="C69" s="49"/>
      <c r="D69" s="49"/>
      <c r="E69" s="49"/>
      <c r="F69" s="42" t="e">
        <f t="shared" si="1"/>
        <v>#DIV/0!</v>
      </c>
      <c r="G69" s="49"/>
      <c r="H69" s="49"/>
    </row>
    <row r="70" spans="2:8" s="22" customFormat="1" ht="105" hidden="1">
      <c r="B70" s="29" t="s">
        <v>57</v>
      </c>
      <c r="C70" s="49"/>
      <c r="D70" s="49"/>
      <c r="E70" s="49"/>
      <c r="F70" s="42" t="e">
        <f t="shared" si="1"/>
        <v>#DIV/0!</v>
      </c>
      <c r="G70" s="49"/>
      <c r="H70" s="49"/>
    </row>
    <row r="71" spans="2:8" s="22" customFormat="1" ht="42" customHeight="1" hidden="1">
      <c r="B71" s="29" t="s">
        <v>58</v>
      </c>
      <c r="C71" s="49"/>
      <c r="D71" s="49"/>
      <c r="E71" s="49"/>
      <c r="F71" s="42" t="e">
        <f t="shared" si="1"/>
        <v>#DIV/0!</v>
      </c>
      <c r="G71" s="49"/>
      <c r="H71" s="49"/>
    </row>
    <row r="72" spans="2:8" s="22" customFormat="1" ht="60.75" customHeight="1">
      <c r="B72" s="29" t="s">
        <v>75</v>
      </c>
      <c r="C72" s="49">
        <v>10582.94</v>
      </c>
      <c r="D72" s="49">
        <v>8125.59</v>
      </c>
      <c r="E72" s="49">
        <v>0</v>
      </c>
      <c r="F72" s="39">
        <v>0</v>
      </c>
      <c r="G72" s="49">
        <v>0</v>
      </c>
      <c r="H72" s="50">
        <v>0</v>
      </c>
    </row>
    <row r="73" spans="2:8" s="22" customFormat="1" ht="18.75" customHeight="1">
      <c r="B73" s="29" t="s">
        <v>70</v>
      </c>
      <c r="C73" s="49"/>
      <c r="D73" s="49">
        <v>1851.68</v>
      </c>
      <c r="E73" s="49">
        <v>349.94</v>
      </c>
      <c r="F73" s="39">
        <f t="shared" si="1"/>
        <v>-81.10148621792102</v>
      </c>
      <c r="G73" s="49">
        <v>0</v>
      </c>
      <c r="H73" s="50">
        <v>0</v>
      </c>
    </row>
    <row r="74" spans="2:8" s="22" customFormat="1" ht="18.75" customHeight="1">
      <c r="B74" s="29" t="s">
        <v>73</v>
      </c>
      <c r="C74" s="49">
        <v>0</v>
      </c>
      <c r="D74" s="49">
        <v>66</v>
      </c>
      <c r="E74" s="49">
        <v>0</v>
      </c>
      <c r="F74" s="39">
        <f t="shared" si="1"/>
        <v>-100</v>
      </c>
      <c r="G74" s="49">
        <v>0</v>
      </c>
      <c r="H74" s="50">
        <v>0</v>
      </c>
    </row>
    <row r="75" spans="2:8" s="22" customFormat="1" ht="18" customHeight="1">
      <c r="B75" s="29" t="s">
        <v>69</v>
      </c>
      <c r="C75" s="49">
        <v>0</v>
      </c>
      <c r="D75" s="49">
        <v>57</v>
      </c>
      <c r="E75" s="49">
        <v>0</v>
      </c>
      <c r="F75" s="39">
        <f t="shared" si="1"/>
        <v>-100</v>
      </c>
      <c r="G75" s="49">
        <v>0</v>
      </c>
      <c r="H75" s="50">
        <v>0</v>
      </c>
    </row>
    <row r="76" spans="2:8" s="22" customFormat="1" ht="54.75" customHeight="1" hidden="1">
      <c r="B76" s="29" t="s">
        <v>68</v>
      </c>
      <c r="C76" s="49"/>
      <c r="D76" s="49"/>
      <c r="E76" s="49"/>
      <c r="F76" s="39" t="e">
        <f t="shared" si="1"/>
        <v>#DIV/0!</v>
      </c>
      <c r="G76" s="49"/>
      <c r="H76" s="49"/>
    </row>
    <row r="77" spans="2:8" s="22" customFormat="1" ht="60" hidden="1">
      <c r="B77" s="27" t="s">
        <v>67</v>
      </c>
      <c r="C77" s="49"/>
      <c r="D77" s="49"/>
      <c r="E77" s="49"/>
      <c r="F77" s="39" t="e">
        <f t="shared" si="1"/>
        <v>#DIV/0!</v>
      </c>
      <c r="G77" s="49"/>
      <c r="H77" s="49"/>
    </row>
    <row r="78" spans="2:8" s="22" customFormat="1" ht="30" hidden="1">
      <c r="B78" s="27" t="s">
        <v>64</v>
      </c>
      <c r="C78" s="49"/>
      <c r="D78" s="49"/>
      <c r="E78" s="49"/>
      <c r="F78" s="39" t="e">
        <f t="shared" si="1"/>
        <v>#DIV/0!</v>
      </c>
      <c r="G78" s="49"/>
      <c r="H78" s="49"/>
    </row>
    <row r="79" spans="2:8" s="22" customFormat="1" ht="45">
      <c r="B79" s="30" t="s">
        <v>104</v>
      </c>
      <c r="C79" s="49">
        <v>3.3</v>
      </c>
      <c r="D79" s="49">
        <v>3.3</v>
      </c>
      <c r="E79" s="49">
        <v>1.3</v>
      </c>
      <c r="F79" s="39">
        <f t="shared" si="1"/>
        <v>-60.6060606060606</v>
      </c>
      <c r="G79" s="49">
        <v>1.3</v>
      </c>
      <c r="H79" s="49">
        <v>1.3</v>
      </c>
    </row>
    <row r="80" spans="2:8" s="11" customFormat="1" ht="17.25" customHeight="1">
      <c r="B80" s="16" t="s">
        <v>2</v>
      </c>
      <c r="C80" s="53">
        <f>C38+C39</f>
        <v>19203.64</v>
      </c>
      <c r="D80" s="53">
        <f>D38+D39</f>
        <v>18720.97</v>
      </c>
      <c r="E80" s="53">
        <f>E38+E39</f>
        <v>8187.079999999999</v>
      </c>
      <c r="F80" s="41">
        <f t="shared" si="1"/>
        <v>-56.26786432540622</v>
      </c>
      <c r="G80" s="53">
        <f>G38+G39</f>
        <v>7804.86</v>
      </c>
      <c r="H80" s="53">
        <f>H38+H39</f>
        <v>7899.249999999999</v>
      </c>
    </row>
    <row r="81" spans="2:8" ht="17.25" customHeight="1" hidden="1">
      <c r="B81" s="1" t="s">
        <v>72</v>
      </c>
      <c r="C81" s="55">
        <v>0</v>
      </c>
      <c r="D81" s="55">
        <v>0</v>
      </c>
      <c r="E81" s="55">
        <v>0</v>
      </c>
      <c r="F81" s="43"/>
      <c r="G81" s="55">
        <v>0</v>
      </c>
      <c r="H81" s="55">
        <v>0</v>
      </c>
    </row>
    <row r="82" spans="2:8" s="11" customFormat="1" ht="15.75" customHeight="1">
      <c r="B82" s="15" t="s">
        <v>26</v>
      </c>
      <c r="C82" s="53">
        <f>C83+C87+C88+C89+C93+C94+C96+C97</f>
        <v>19323.64</v>
      </c>
      <c r="D82" s="53">
        <f>D83+D87+D88+D89+D93+D94+D96+D97</f>
        <v>19887.739999999998</v>
      </c>
      <c r="E82" s="53">
        <f>E83+E87+E88+E89+E93+E94+E96+E97</f>
        <v>8297.079999999998</v>
      </c>
      <c r="F82" s="41">
        <f t="shared" si="1"/>
        <v>-58.28042804260314</v>
      </c>
      <c r="G82" s="53">
        <f>G83+G87+G88+G89+G93+G94+G96+G97</f>
        <v>7924.860000000001</v>
      </c>
      <c r="H82" s="53">
        <f>H83+H87+H88+H89+H93+H94+H96+H97</f>
        <v>8029.25</v>
      </c>
    </row>
    <row r="83" spans="2:8" s="4" customFormat="1" ht="15.75">
      <c r="B83" s="3" t="s">
        <v>28</v>
      </c>
      <c r="C83" s="56">
        <v>4744.79</v>
      </c>
      <c r="D83" s="57">
        <v>4938.44</v>
      </c>
      <c r="E83" s="56">
        <v>4633.52</v>
      </c>
      <c r="F83" s="44">
        <f t="shared" si="1"/>
        <v>-6.174419452296661</v>
      </c>
      <c r="G83" s="56">
        <v>4898.82</v>
      </c>
      <c r="H83" s="56">
        <v>5012.63</v>
      </c>
    </row>
    <row r="84" spans="2:13" s="32" customFormat="1" ht="15">
      <c r="B84" s="31" t="s">
        <v>53</v>
      </c>
      <c r="C84" s="52"/>
      <c r="D84" s="52"/>
      <c r="E84" s="52"/>
      <c r="F84" s="45"/>
      <c r="G84" s="52"/>
      <c r="H84" s="52"/>
      <c r="M84" s="32" t="s">
        <v>74</v>
      </c>
    </row>
    <row r="85" spans="2:8" s="32" customFormat="1" ht="75" hidden="1">
      <c r="B85" s="31" t="s">
        <v>65</v>
      </c>
      <c r="C85" s="52"/>
      <c r="D85" s="52"/>
      <c r="E85" s="52"/>
      <c r="F85" s="45"/>
      <c r="G85" s="52"/>
      <c r="H85" s="52"/>
    </row>
    <row r="86" spans="2:8" s="32" customFormat="1" ht="15">
      <c r="B86" s="31" t="s">
        <v>29</v>
      </c>
      <c r="C86" s="52">
        <v>0</v>
      </c>
      <c r="D86" s="52">
        <v>0</v>
      </c>
      <c r="E86" s="52">
        <v>0</v>
      </c>
      <c r="F86" s="45">
        <v>0</v>
      </c>
      <c r="G86" s="52"/>
      <c r="H86" s="52"/>
    </row>
    <row r="87" spans="2:8" s="33" customFormat="1" ht="31.5">
      <c r="B87" s="3" t="s">
        <v>30</v>
      </c>
      <c r="C87" s="57">
        <v>70.2</v>
      </c>
      <c r="D87" s="57">
        <v>140</v>
      </c>
      <c r="E87" s="57">
        <v>35.2</v>
      </c>
      <c r="F87" s="46">
        <f aca="true" t="shared" si="2" ref="F87:F115">(E87/D87)*100-100</f>
        <v>-74.85714285714286</v>
      </c>
      <c r="G87" s="57">
        <v>35.2</v>
      </c>
      <c r="H87" s="57">
        <v>35.2</v>
      </c>
    </row>
    <row r="88" spans="2:8" s="33" customFormat="1" ht="15.75">
      <c r="B88" s="3" t="s">
        <v>31</v>
      </c>
      <c r="C88" s="57">
        <v>1192</v>
      </c>
      <c r="D88" s="57">
        <v>3247.94</v>
      </c>
      <c r="E88" s="57">
        <v>1057.04</v>
      </c>
      <c r="F88" s="46">
        <f t="shared" si="2"/>
        <v>-67.45506382507065</v>
      </c>
      <c r="G88" s="57">
        <v>1022.23</v>
      </c>
      <c r="H88" s="57">
        <v>1115.07</v>
      </c>
    </row>
    <row r="89" spans="2:8" s="34" customFormat="1" ht="15.75">
      <c r="B89" s="6" t="s">
        <v>50</v>
      </c>
      <c r="C89" s="57">
        <v>13215.51</v>
      </c>
      <c r="D89" s="57">
        <v>11470.22</v>
      </c>
      <c r="E89" s="57">
        <v>2477.88</v>
      </c>
      <c r="F89" s="46">
        <f t="shared" si="2"/>
        <v>-78.3972757279285</v>
      </c>
      <c r="G89" s="57">
        <v>1875.17</v>
      </c>
      <c r="H89" s="57">
        <v>1772.91</v>
      </c>
    </row>
    <row r="90" spans="2:8" s="34" customFormat="1" ht="15.75" hidden="1">
      <c r="B90" s="6" t="s">
        <v>54</v>
      </c>
      <c r="C90" s="58"/>
      <c r="D90" s="57"/>
      <c r="E90" s="58"/>
      <c r="F90" s="46" t="e">
        <f t="shared" si="2"/>
        <v>#DIV/0!</v>
      </c>
      <c r="G90" s="58"/>
      <c r="H90" s="58"/>
    </row>
    <row r="91" spans="2:8" s="34" customFormat="1" ht="15.75" hidden="1">
      <c r="B91" s="6"/>
      <c r="C91" s="58"/>
      <c r="D91" s="57"/>
      <c r="E91" s="58"/>
      <c r="F91" s="46" t="e">
        <f t="shared" si="2"/>
        <v>#DIV/0!</v>
      </c>
      <c r="G91" s="58"/>
      <c r="H91" s="58"/>
    </row>
    <row r="92" spans="2:8" s="34" customFormat="1" ht="15.75" hidden="1">
      <c r="B92" s="6" t="s">
        <v>33</v>
      </c>
      <c r="C92" s="58"/>
      <c r="D92" s="57"/>
      <c r="E92" s="58"/>
      <c r="F92" s="46" t="e">
        <f t="shared" si="2"/>
        <v>#DIV/0!</v>
      </c>
      <c r="G92" s="58"/>
      <c r="H92" s="58"/>
    </row>
    <row r="93" spans="2:8" s="34" customFormat="1" ht="18" customHeight="1">
      <c r="B93" s="6" t="s">
        <v>61</v>
      </c>
      <c r="C93" s="57">
        <v>14.5</v>
      </c>
      <c r="D93" s="57">
        <v>14.5</v>
      </c>
      <c r="E93" s="57">
        <v>18.8</v>
      </c>
      <c r="F93" s="46">
        <f t="shared" si="2"/>
        <v>29.65517241379311</v>
      </c>
      <c r="G93" s="57">
        <v>18.8</v>
      </c>
      <c r="H93" s="57">
        <v>18.8</v>
      </c>
    </row>
    <row r="94" spans="2:8" s="34" customFormat="1" ht="15.75">
      <c r="B94" s="3" t="s">
        <v>62</v>
      </c>
      <c r="C94" s="57">
        <v>30</v>
      </c>
      <c r="D94" s="57">
        <v>20</v>
      </c>
      <c r="E94" s="57">
        <v>18</v>
      </c>
      <c r="F94" s="46">
        <f t="shared" si="2"/>
        <v>-10</v>
      </c>
      <c r="G94" s="57">
        <v>18</v>
      </c>
      <c r="H94" s="57">
        <v>18</v>
      </c>
    </row>
    <row r="95" spans="2:8" s="34" customFormat="1" ht="15.75" hidden="1">
      <c r="B95" s="6" t="s">
        <v>34</v>
      </c>
      <c r="C95" s="57"/>
      <c r="D95" s="57"/>
      <c r="E95" s="57"/>
      <c r="F95" s="46" t="e">
        <f t="shared" si="2"/>
        <v>#DIV/0!</v>
      </c>
      <c r="G95" s="57"/>
      <c r="H95" s="57"/>
    </row>
    <row r="96" spans="2:8" s="34" customFormat="1" ht="15.75">
      <c r="B96" s="6" t="s">
        <v>55</v>
      </c>
      <c r="C96" s="57">
        <v>56.64</v>
      </c>
      <c r="D96" s="57">
        <v>56.64</v>
      </c>
      <c r="E96" s="57">
        <v>56.64</v>
      </c>
      <c r="F96" s="46">
        <f>(E96/D96)*100-100</f>
        <v>0</v>
      </c>
      <c r="G96" s="57">
        <v>56.64</v>
      </c>
      <c r="H96" s="57">
        <v>56.64</v>
      </c>
    </row>
    <row r="97" spans="2:8" s="34" customFormat="1" ht="15.75" hidden="1">
      <c r="B97" s="6" t="s">
        <v>63</v>
      </c>
      <c r="C97" s="57"/>
      <c r="D97" s="57"/>
      <c r="E97" s="57"/>
      <c r="F97" s="46"/>
      <c r="G97" s="57"/>
      <c r="H97" s="57"/>
    </row>
    <row r="98" spans="2:8" s="34" customFormat="1" ht="15.75" hidden="1">
      <c r="B98" s="7" t="s">
        <v>32</v>
      </c>
      <c r="C98" s="58"/>
      <c r="D98" s="59"/>
      <c r="E98" s="58"/>
      <c r="F98" s="46" t="e">
        <f t="shared" si="2"/>
        <v>#DIV/0!</v>
      </c>
      <c r="G98" s="58"/>
      <c r="H98" s="58"/>
    </row>
    <row r="99" spans="2:8" s="34" customFormat="1" ht="15.75" hidden="1">
      <c r="B99" s="8" t="s">
        <v>35</v>
      </c>
      <c r="C99" s="58"/>
      <c r="D99" s="59"/>
      <c r="E99" s="58"/>
      <c r="F99" s="46" t="e">
        <f t="shared" si="2"/>
        <v>#DIV/0!</v>
      </c>
      <c r="G99" s="58"/>
      <c r="H99" s="58"/>
    </row>
    <row r="100" spans="2:8" s="34" customFormat="1" ht="15.75" hidden="1">
      <c r="B100" s="6" t="s">
        <v>49</v>
      </c>
      <c r="C100" s="57"/>
      <c r="D100" s="57"/>
      <c r="E100" s="57"/>
      <c r="F100" s="46" t="e">
        <f t="shared" si="2"/>
        <v>#DIV/0!</v>
      </c>
      <c r="G100" s="57"/>
      <c r="H100" s="57"/>
    </row>
    <row r="101" spans="2:8" s="34" customFormat="1" ht="15.75" hidden="1">
      <c r="B101" s="6" t="s">
        <v>32</v>
      </c>
      <c r="C101" s="58"/>
      <c r="D101" s="58"/>
      <c r="E101" s="58"/>
      <c r="F101" s="46" t="e">
        <f t="shared" si="2"/>
        <v>#DIV/0!</v>
      </c>
      <c r="G101" s="58"/>
      <c r="H101" s="58"/>
    </row>
    <row r="102" spans="2:8" s="34" customFormat="1" ht="63" hidden="1">
      <c r="B102" s="5" t="s">
        <v>36</v>
      </c>
      <c r="C102" s="58"/>
      <c r="D102" s="58"/>
      <c r="E102" s="58"/>
      <c r="F102" s="46" t="e">
        <f t="shared" si="2"/>
        <v>#DIV/0!</v>
      </c>
      <c r="G102" s="58"/>
      <c r="H102" s="58"/>
    </row>
    <row r="103" spans="2:8" s="34" customFormat="1" ht="15.75" hidden="1">
      <c r="B103" s="5" t="s">
        <v>27</v>
      </c>
      <c r="C103" s="58"/>
      <c r="D103" s="58"/>
      <c r="E103" s="58"/>
      <c r="F103" s="46" t="e">
        <f t="shared" si="2"/>
        <v>#DIV/0!</v>
      </c>
      <c r="G103" s="58"/>
      <c r="H103" s="58"/>
    </row>
    <row r="104" spans="2:8" s="34" customFormat="1" ht="15.75" hidden="1">
      <c r="B104" s="5" t="s">
        <v>37</v>
      </c>
      <c r="C104" s="58"/>
      <c r="D104" s="58"/>
      <c r="E104" s="58"/>
      <c r="F104" s="46" t="e">
        <f t="shared" si="2"/>
        <v>#DIV/0!</v>
      </c>
      <c r="G104" s="58"/>
      <c r="H104" s="58"/>
    </row>
    <row r="105" spans="2:8" s="34" customFormat="1" ht="31.5" hidden="1">
      <c r="B105" s="5" t="s">
        <v>38</v>
      </c>
      <c r="C105" s="58"/>
      <c r="D105" s="58"/>
      <c r="E105" s="58"/>
      <c r="F105" s="46" t="e">
        <f t="shared" si="2"/>
        <v>#DIV/0!</v>
      </c>
      <c r="G105" s="58"/>
      <c r="H105" s="58"/>
    </row>
    <row r="106" spans="2:8" s="34" customFormat="1" ht="47.25" hidden="1">
      <c r="B106" s="5" t="s">
        <v>39</v>
      </c>
      <c r="C106" s="58"/>
      <c r="D106" s="58"/>
      <c r="E106" s="58"/>
      <c r="F106" s="46" t="e">
        <f t="shared" si="2"/>
        <v>#DIV/0!</v>
      </c>
      <c r="G106" s="58"/>
      <c r="H106" s="58"/>
    </row>
    <row r="107" spans="2:8" s="34" customFormat="1" ht="31.5" hidden="1">
      <c r="B107" s="5" t="s">
        <v>40</v>
      </c>
      <c r="C107" s="58"/>
      <c r="D107" s="58"/>
      <c r="E107" s="58"/>
      <c r="F107" s="46" t="e">
        <f t="shared" si="2"/>
        <v>#DIV/0!</v>
      </c>
      <c r="G107" s="58"/>
      <c r="H107" s="58"/>
    </row>
    <row r="108" spans="2:8" s="34" customFormat="1" ht="108" customHeight="1" hidden="1">
      <c r="B108" s="5" t="s">
        <v>41</v>
      </c>
      <c r="C108" s="58"/>
      <c r="D108" s="58"/>
      <c r="E108" s="58"/>
      <c r="F108" s="46" t="e">
        <f t="shared" si="2"/>
        <v>#DIV/0!</v>
      </c>
      <c r="G108" s="58"/>
      <c r="H108" s="58"/>
    </row>
    <row r="109" spans="2:8" s="34" customFormat="1" ht="76.5" customHeight="1" hidden="1">
      <c r="B109" s="5" t="s">
        <v>42</v>
      </c>
      <c r="C109" s="58"/>
      <c r="D109" s="58"/>
      <c r="E109" s="58"/>
      <c r="F109" s="46" t="e">
        <f t="shared" si="2"/>
        <v>#DIV/0!</v>
      </c>
      <c r="G109" s="58"/>
      <c r="H109" s="58"/>
    </row>
    <row r="110" spans="2:8" s="34" customFormat="1" ht="94.5" hidden="1">
      <c r="B110" s="5" t="s">
        <v>43</v>
      </c>
      <c r="C110" s="58"/>
      <c r="D110" s="58"/>
      <c r="E110" s="58"/>
      <c r="F110" s="46" t="e">
        <f t="shared" si="2"/>
        <v>#DIV/0!</v>
      </c>
      <c r="G110" s="58"/>
      <c r="H110" s="58"/>
    </row>
    <row r="111" spans="2:8" s="34" customFormat="1" ht="78.75" hidden="1">
      <c r="B111" s="9" t="s">
        <v>44</v>
      </c>
      <c r="C111" s="58"/>
      <c r="D111" s="58"/>
      <c r="E111" s="58"/>
      <c r="F111" s="46" t="e">
        <f t="shared" si="2"/>
        <v>#DIV/0!</v>
      </c>
      <c r="G111" s="58"/>
      <c r="H111" s="58"/>
    </row>
    <row r="112" spans="2:8" s="34" customFormat="1" ht="64.5" customHeight="1" hidden="1">
      <c r="B112" s="5" t="s">
        <v>45</v>
      </c>
      <c r="C112" s="58"/>
      <c r="D112" s="58"/>
      <c r="E112" s="58"/>
      <c r="F112" s="46" t="e">
        <f t="shared" si="2"/>
        <v>#DIV/0!</v>
      </c>
      <c r="G112" s="58"/>
      <c r="H112" s="58"/>
    </row>
    <row r="113" spans="2:8" s="34" customFormat="1" ht="47.25" hidden="1">
      <c r="B113" s="5" t="s">
        <v>46</v>
      </c>
      <c r="C113" s="58"/>
      <c r="D113" s="58"/>
      <c r="E113" s="58"/>
      <c r="F113" s="46" t="e">
        <f t="shared" si="2"/>
        <v>#DIV/0!</v>
      </c>
      <c r="G113" s="58"/>
      <c r="H113" s="58"/>
    </row>
    <row r="114" spans="2:8" s="34" customFormat="1" ht="15.75">
      <c r="B114" s="6" t="s">
        <v>47</v>
      </c>
      <c r="C114" s="60">
        <f>C83+C87+C88+C89+C92+C93+C94+C96+C97+C100</f>
        <v>19323.64</v>
      </c>
      <c r="D114" s="61">
        <f>D83+D87+D88+D89+D92+D93+D94+D96+D97+D100</f>
        <v>19887.739999999998</v>
      </c>
      <c r="E114" s="60">
        <f>E83+E87+E88+E89+E92+E93+E94+E96+E97+E100</f>
        <v>8297.079999999998</v>
      </c>
      <c r="F114" s="46">
        <f t="shared" si="2"/>
        <v>-58.28042804260314</v>
      </c>
      <c r="G114" s="60">
        <f>G83+G87+G88+G89+G92+G93+G94+G96+G97+G100</f>
        <v>7924.860000000001</v>
      </c>
      <c r="H114" s="60">
        <f>H83+H87+H88+H89+H92+H93+H94+H96+H97+H100</f>
        <v>8029.25</v>
      </c>
    </row>
    <row r="115" spans="2:8" s="34" customFormat="1" ht="15.75">
      <c r="B115" s="6" t="s">
        <v>48</v>
      </c>
      <c r="C115" s="57">
        <f>C114-C80-C81</f>
        <v>120</v>
      </c>
      <c r="D115" s="57">
        <f>D114-D80-D81</f>
        <v>1166.7699999999968</v>
      </c>
      <c r="E115" s="57">
        <f>E114-E80-E81</f>
        <v>109.99999999999909</v>
      </c>
      <c r="F115" s="46">
        <f t="shared" si="2"/>
        <v>-90.57226359950981</v>
      </c>
      <c r="G115" s="57">
        <f>G114-G80-G81</f>
        <v>120.00000000000091</v>
      </c>
      <c r="H115" s="57">
        <f>H114-H80-H81</f>
        <v>130.0000000000009</v>
      </c>
    </row>
  </sheetData>
  <sheetProtection/>
  <mergeCells count="11">
    <mergeCell ref="D12:D16"/>
    <mergeCell ref="E12:E16"/>
    <mergeCell ref="F12:F16"/>
    <mergeCell ref="G12:G16"/>
    <mergeCell ref="H12:H16"/>
    <mergeCell ref="B1:E1"/>
    <mergeCell ref="B2:F2"/>
    <mergeCell ref="B3:F3"/>
    <mergeCell ref="B4:G4"/>
    <mergeCell ref="B12:B16"/>
    <mergeCell ref="C12:C16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Master</cp:lastModifiedBy>
  <cp:lastPrinted>2016-12-09T07:42:32Z</cp:lastPrinted>
  <dcterms:created xsi:type="dcterms:W3CDTF">2003-12-03T08:52:25Z</dcterms:created>
  <dcterms:modified xsi:type="dcterms:W3CDTF">2016-12-09T07:44:48Z</dcterms:modified>
  <cp:category/>
  <cp:version/>
  <cp:contentType/>
  <cp:contentStatus/>
</cp:coreProperties>
</file>