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<sst xmlns="http://schemas.openxmlformats.org/spreadsheetml/2006/main" count="804" uniqueCount="192">
  <si>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</si>
  <si>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</si>
  <si>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</si>
  <si>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</si>
  <si>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</si>
  <si>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</si>
  <si>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</si>
  <si>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</si>
  <si>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</si>
  <si>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</si>
  <si>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</si>
  <si>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</si>
  <si>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</si>
  <si>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</si>
  <si>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</si>
  <si>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</si>
  <si>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</si>
  <si>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</si>
  <si>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</si>
  <si>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</si>
  <si>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</si>
  <si>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</si>
  <si>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</si>
  <si>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</si>
  <si>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</si>
  <si>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</si>
  <si>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</si>
  <si>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</si>
  <si>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</si>
  <si>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</si>
  <si>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</si>
  <si>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</si>
  <si>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</si>
  <si>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</si>
  <si>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</si>
  <si>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</si>
  <si>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</si>
  <si>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</si>
  <si>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</si>
  <si>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</si>
  <si>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</si>
  <si>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</si>
  <si>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</si>
  <si>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</si>
  <si>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</si>
  <si>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</si>
  <si>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</si>
  <si>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</si>
  <si>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</si>
  <si>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</si>
  <si>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</si>
  <si>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</si>
  <si>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</si>
  <si>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</si>
  <si>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</si>
  <si>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</si>
  <si>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</si>
  <si>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</si>
  <si>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</si>
  <si>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</si>
  <si>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</si>
  <si>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</si>
  <si>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</si>
  <si>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</si>
  <si>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</si>
  <si>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</si>
  <si>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</si>
  <si>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</si>
  <si>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</si>
  <si>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</si>
  <si>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</si>
  <si>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</si>
  <si>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</si>
  <si>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</si>
  <si>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</si>
  <si>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</si>
  <si>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</si>
  <si>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</si>
  <si>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</si>
  <si>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</si>
  <si>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</si>
  <si>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</si>
  <si>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</si>
  <si>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0700416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</si>
  <si>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</si>
  <si>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</si>
  <si>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</si>
  <si>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</si>
  <si>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</si>
  <si>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</si>
  <si>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</si>
  <si>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</si>
  <si>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</si>
  <si>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</si>
  <si>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</si>
  <si>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</si>
  <si>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</si>
  <si>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</si>
  <si>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</si>
  <si>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</si>
  <si>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</si>
  <si>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</si>
  <si>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</si>
  <si>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</si>
  <si>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</si>
  <si>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</si>
  <si>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</si>
  <si>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</si>
  <si>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</si>
  <si>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</si>
  <si>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</si>
  <si>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</si>
  <si>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</si>
  <si>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</si>
  <si>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</si>
  <si>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</si>
  <si>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</si>
  <si>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</si>
  <si>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</si>
  <si>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</si>
  <si>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</si>
  <si>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</si>
  <si>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</si>
  <si>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</si>
  <si>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</si>
  <si>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</si>
  <si>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</si>
  <si>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</si>
  <si>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</si>
  <si>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</si>
  <si>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</si>
  <si>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</si>
  <si>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</si>
  <si>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</si>
  <si>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</si>
  <si>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</si>
  <si>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</si>
  <si>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</si>
  <si>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</si>
  <si>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</si>
  <si>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</si>
  <si>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</si>
  <si>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</si>
  <si>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</si>
  <si>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</si>
  <si>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</si>
  <si>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</si>
  <si>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</si>
  <si>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</si>
  <si>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</si>
  <si>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</si>
  <si>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</si>
  <si>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</si>
  <si>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</si>
  <si>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</si>
  <si>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</si>
  <si>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Приложение 8</t>
  </si>
  <si>
    <t>11000S5171</t>
  </si>
  <si>
    <t>11000S5173</t>
  </si>
  <si>
    <t>и на плановый период 2018 и 2019 годов"</t>
  </si>
  <si>
    <t>Сумма
 на 2017 год</t>
  </si>
  <si>
    <t>Сумма
 на 2018 год</t>
  </si>
  <si>
    <t>Сумма
на 2019 год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</si>
  <si>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</si>
  <si>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</si>
  <si>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</si>
  <si>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на 2017 год и на плановый период 2018 и 2019 годов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</si>
  <si>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</si>
  <si>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</si>
  <si>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</si>
  <si>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</si>
  <si>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11000S5174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</si>
  <si>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</si>
  <si>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 xml:space="preserve">"О внесении изменений в Решение </t>
  </si>
  <si>
    <t>Ленинской городской Думы</t>
  </si>
  <si>
    <t xml:space="preserve">от 14.12.2016  №38/344 </t>
  </si>
  <si>
    <t xml:space="preserve">Ленинское городское поселение Шабалинского </t>
  </si>
  <si>
    <t xml:space="preserve">района Кировской области на 2017 год </t>
  </si>
  <si>
    <t>Обеспечение проведения выборов и референдумов</t>
  </si>
  <si>
    <t xml:space="preserve">Проведение выборов и референдумов </t>
  </si>
  <si>
    <t>Проведение выбоов в органы местного самоуправления</t>
  </si>
  <si>
    <t>0800007000</t>
  </si>
  <si>
    <t>0800007010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</si>
  <si>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</si>
  <si>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</si>
  <si>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</si>
  <si>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0400009500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</si>
  <si>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</si>
  <si>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0400009502</t>
  </si>
  <si>
    <t>0400009600</t>
  </si>
  <si>
    <t>0400009602</t>
  </si>
  <si>
    <t>от 24.08.2017 №45/389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</si>
</sst>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8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vertical="top" shrinkToFit="1"/>
    </xf>
    <xf numFmtId="2" fontId="16" fillId="0" borderId="10" xfId="0" applyNumberFormat="1" applyFont="1" applyFill="1" applyBorder="1" applyAlignment="1">
      <alignment horizontal="right" vertical="top" shrinkToFit="1"/>
    </xf>
    <xf numFmtId="2" fontId="14" fillId="0" borderId="10" xfId="0" applyNumberFormat="1" applyFont="1" applyFill="1" applyBorder="1" applyAlignment="1">
      <alignment horizontal="right" vertical="top" shrinkToFit="1"/>
    </xf>
    <xf numFmtId="2" fontId="16" fillId="0" borderId="10" xfId="0" applyNumberFormat="1" applyFont="1" applyFill="1" applyBorder="1" applyAlignment="1">
      <alignment horizontal="right" vertical="top" shrinkToFit="1"/>
    </xf>
    <xf numFmtId="2" fontId="18" fillId="0" borderId="10" xfId="0" applyNumberFormat="1" applyFont="1" applyFill="1" applyBorder="1" applyAlignment="1">
      <alignment horizontal="right" vertical="top" shrinkToFit="1"/>
    </xf>
    <xf numFmtId="2" fontId="14" fillId="0" borderId="10" xfId="0" applyNumberFormat="1" applyFont="1" applyFill="1" applyBorder="1" applyAlignment="1">
      <alignment horizontal="right" vertical="top" shrinkToFit="1"/>
    </xf>
    <xf numFmtId="2" fontId="19" fillId="0" borderId="10" xfId="0" applyNumberFormat="1" applyFont="1" applyFill="1" applyBorder="1" applyAlignment="1">
      <alignment horizontal="right" vertical="top" shrinkToFit="1"/>
    </xf>
    <xf numFmtId="2" fontId="18" fillId="0" borderId="10" xfId="0" applyNumberFormat="1" applyFont="1" applyFill="1" applyBorder="1" applyAlignment="1">
      <alignment horizontal="right" vertical="top" shrinkToFit="1"/>
    </xf>
    <xf numFmtId="2" fontId="19" fillId="0" borderId="1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49" fontId="13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view="pageLayout" workbookViewId="0" topLeftCell="A1">
      <selection activeCell="A8" sqref="A8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9" width="15.75390625" style="18" customWidth="1"/>
  </cols>
  <sheetData>
    <row r="1" spans="2:9" s="2" customFormat="1" ht="13.5" customHeight="1">
      <c r="B1" s="38"/>
      <c r="D1" s="6"/>
      <c r="E1" s="15"/>
      <c r="F1" s="6"/>
      <c r="G1" s="6" t="s">
        <v>156</v>
      </c>
      <c r="H1" s="15"/>
      <c r="I1" s="15"/>
    </row>
    <row r="2" spans="2:9" s="2" customFormat="1" ht="15.75">
      <c r="B2" s="38"/>
      <c r="D2" s="6"/>
      <c r="E2" s="15"/>
      <c r="F2" s="6"/>
      <c r="G2" s="60" t="s">
        <v>15</v>
      </c>
      <c r="H2" s="15"/>
      <c r="I2" s="15"/>
    </row>
    <row r="3" spans="2:9" s="2" customFormat="1" ht="15.75">
      <c r="B3" s="38"/>
      <c r="D3" s="6"/>
      <c r="E3" s="15"/>
      <c r="F3" s="6"/>
      <c r="G3" s="60" t="s">
        <v>191</v>
      </c>
      <c r="H3" s="15"/>
      <c r="I3" s="15"/>
    </row>
    <row r="4" spans="2:9" s="2" customFormat="1" ht="15.75">
      <c r="B4" s="38"/>
      <c r="D4" s="7"/>
      <c r="E4" s="16"/>
      <c r="F4" s="7"/>
      <c r="G4" s="60" t="s">
        <v>173</v>
      </c>
      <c r="H4" s="16"/>
      <c r="I4" s="16"/>
    </row>
    <row r="5" spans="2:9" s="2" customFormat="1" ht="15.75">
      <c r="B5" s="38"/>
      <c r="D5" s="7"/>
      <c r="E5" s="16"/>
      <c r="F5" s="7"/>
      <c r="G5" s="60" t="s">
        <v>174</v>
      </c>
      <c r="H5" s="16"/>
      <c r="I5" s="16"/>
    </row>
    <row r="6" spans="2:9" s="2" customFormat="1" ht="15.75">
      <c r="B6" s="38"/>
      <c r="D6" s="7"/>
      <c r="E6" s="7"/>
      <c r="F6" s="7"/>
      <c r="G6" s="60" t="s">
        <v>175</v>
      </c>
      <c r="H6" s="7"/>
      <c r="I6" s="7"/>
    </row>
    <row r="7" spans="2:9" s="2" customFormat="1" ht="15.75">
      <c r="B7" s="38" t="s">
        <v>155</v>
      </c>
      <c r="D7" s="43"/>
      <c r="E7" s="43"/>
      <c r="F7" s="43"/>
      <c r="G7" s="60" t="s">
        <v>32</v>
      </c>
      <c r="H7" s="43"/>
      <c r="I7" s="43"/>
    </row>
    <row r="8" spans="2:9" s="2" customFormat="1" ht="15.75">
      <c r="B8" s="38"/>
      <c r="D8" s="43"/>
      <c r="E8" s="43"/>
      <c r="F8" s="43"/>
      <c r="G8" s="60" t="s">
        <v>176</v>
      </c>
      <c r="H8" s="43"/>
      <c r="I8" s="43"/>
    </row>
    <row r="9" spans="2:9" s="2" customFormat="1" ht="15.75">
      <c r="B9" s="38"/>
      <c r="D9" s="43"/>
      <c r="E9" s="43"/>
      <c r="F9" s="43"/>
      <c r="G9" s="60" t="s">
        <v>177</v>
      </c>
      <c r="H9" s="43"/>
      <c r="I9" s="43"/>
    </row>
    <row r="10" spans="2:9" s="2" customFormat="1" ht="15.75">
      <c r="B10" s="38"/>
      <c r="D10" s="43"/>
      <c r="E10" s="43"/>
      <c r="F10" s="43"/>
      <c r="G10" s="60" t="s">
        <v>159</v>
      </c>
      <c r="H10" s="43"/>
      <c r="I10" s="43"/>
    </row>
    <row r="11" spans="2:9" s="2" customFormat="1" ht="15.75">
      <c r="B11" s="38"/>
      <c r="D11" s="43"/>
      <c r="E11" s="43"/>
      <c r="F11" s="43"/>
      <c r="G11" s="43"/>
      <c r="H11" s="43"/>
      <c r="I11" s="43"/>
    </row>
    <row r="12" spans="2:9" s="1" customFormat="1" ht="15.75">
      <c r="B12" s="38"/>
      <c r="F12" s="6"/>
      <c r="G12" s="17"/>
      <c r="H12" s="17"/>
      <c r="I12" s="17"/>
    </row>
    <row r="13" spans="1:7" s="3" customFormat="1" ht="15.75">
      <c r="A13" s="72" t="s">
        <v>26</v>
      </c>
      <c r="B13" s="72"/>
      <c r="C13" s="72"/>
      <c r="D13" s="72"/>
      <c r="E13" s="72"/>
      <c r="F13" s="72"/>
      <c r="G13" s="72"/>
    </row>
    <row r="14" spans="1:8" s="2" customFormat="1" ht="15.75" customHeight="1">
      <c r="A14" s="73" t="s">
        <v>165</v>
      </c>
      <c r="B14" s="73"/>
      <c r="C14" s="73"/>
      <c r="D14" s="73"/>
      <c r="E14" s="73"/>
      <c r="F14" s="73"/>
      <c r="G14" s="73"/>
      <c r="H14" s="73"/>
    </row>
    <row r="15" spans="1:8" s="2" customFormat="1" ht="15.75" customHeight="1">
      <c r="A15" s="73" t="s">
        <v>166</v>
      </c>
      <c r="B15" s="73"/>
      <c r="C15" s="73"/>
      <c r="D15" s="73"/>
      <c r="E15" s="73"/>
      <c r="F15" s="73"/>
      <c r="G15" s="73"/>
      <c r="H15" s="73"/>
    </row>
    <row r="17" spans="1:9" s="1" customFormat="1" ht="40.5" customHeight="1">
      <c r="A17" s="4" t="s">
        <v>42</v>
      </c>
      <c r="B17" s="45" t="s">
        <v>44</v>
      </c>
      <c r="C17" s="5" t="s">
        <v>38</v>
      </c>
      <c r="D17" s="5" t="s">
        <v>39</v>
      </c>
      <c r="E17" s="5" t="s">
        <v>40</v>
      </c>
      <c r="F17" s="5" t="s">
        <v>43</v>
      </c>
      <c r="G17" s="19" t="s">
        <v>160</v>
      </c>
      <c r="H17" s="19" t="s">
        <v>161</v>
      </c>
      <c r="I17" s="19" t="s">
        <v>162</v>
      </c>
    </row>
    <row r="18" spans="1:9" s="9" customFormat="1" ht="33.75" customHeight="1">
      <c r="A18" s="10" t="s">
        <v>41</v>
      </c>
      <c r="B18" s="46">
        <v>984</v>
      </c>
      <c r="C18" s="11" t="s">
        <v>3</v>
      </c>
      <c r="D18" s="11" t="s">
        <v>3</v>
      </c>
      <c r="E18" s="11" t="s">
        <v>103</v>
      </c>
      <c r="F18" s="11" t="s">
        <v>0</v>
      </c>
      <c r="G18" s="61">
        <f>SUM(G19,G68,G79,G92,G143,G153,G159)</f>
        <v>11121.436999999998</v>
      </c>
      <c r="H18" s="51">
        <f>SUM(H19,H68,H79,H92,H143,H153,H159)</f>
        <v>7924.860000000001</v>
      </c>
      <c r="I18" s="51">
        <f>SUM(I19,I68,I79,I92,I143,I153,I159)</f>
        <v>8029.25</v>
      </c>
    </row>
    <row r="19" spans="1:9" s="9" customFormat="1" ht="15.75">
      <c r="A19" s="10" t="s">
        <v>8</v>
      </c>
      <c r="B19" s="46">
        <v>984</v>
      </c>
      <c r="C19" s="11" t="s">
        <v>4</v>
      </c>
      <c r="D19" s="11" t="s">
        <v>3</v>
      </c>
      <c r="E19" s="11" t="s">
        <v>103</v>
      </c>
      <c r="F19" s="11" t="s">
        <v>0</v>
      </c>
      <c r="G19" s="61">
        <f>SUM(G20+G25+G30+G42+G47+G37)</f>
        <v>5009.221</v>
      </c>
      <c r="H19" s="51">
        <f>SUM(H20+H25+H30+H42+H47)</f>
        <v>4898.82</v>
      </c>
      <c r="I19" s="51">
        <f>SUM(I20+I25+I30+I42+I47)</f>
        <v>5012.63</v>
      </c>
    </row>
    <row r="20" spans="1:9" s="9" customFormat="1" ht="36.75" customHeight="1">
      <c r="A20" s="10" t="s">
        <v>16</v>
      </c>
      <c r="B20" s="46">
        <v>984</v>
      </c>
      <c r="C20" s="11" t="s">
        <v>4</v>
      </c>
      <c r="D20" s="11" t="s">
        <v>5</v>
      </c>
      <c r="E20" s="11" t="s">
        <v>103</v>
      </c>
      <c r="F20" s="11" t="s">
        <v>0</v>
      </c>
      <c r="G20" s="61">
        <f>SUM(G21)</f>
        <v>484.97</v>
      </c>
      <c r="H20" s="51">
        <f>SUM(H21)</f>
        <v>484.97</v>
      </c>
      <c r="I20" s="51">
        <f>SUM(I21)</f>
        <v>484.97</v>
      </c>
    </row>
    <row r="21" spans="1:9" s="8" customFormat="1" ht="54.75" customHeight="1">
      <c r="A21" s="23" t="s">
        <v>87</v>
      </c>
      <c r="B21" s="47">
        <v>984</v>
      </c>
      <c r="C21" s="24" t="s">
        <v>4</v>
      </c>
      <c r="D21" s="24" t="s">
        <v>5</v>
      </c>
      <c r="E21" s="24" t="s">
        <v>104</v>
      </c>
      <c r="F21" s="24" t="s">
        <v>0</v>
      </c>
      <c r="G21" s="62">
        <f aca="true" t="shared" si="0" ref="G21:I22">SUM(G23)</f>
        <v>484.97</v>
      </c>
      <c r="H21" s="52">
        <f t="shared" si="0"/>
        <v>484.97</v>
      </c>
      <c r="I21" s="52">
        <f t="shared" si="0"/>
        <v>484.97</v>
      </c>
    </row>
    <row r="22" spans="1:9" s="8" customFormat="1" ht="31.5">
      <c r="A22" s="25" t="s">
        <v>48</v>
      </c>
      <c r="B22" s="47">
        <v>984</v>
      </c>
      <c r="C22" s="24" t="s">
        <v>4</v>
      </c>
      <c r="D22" s="24" t="s">
        <v>5</v>
      </c>
      <c r="E22" s="24" t="s">
        <v>106</v>
      </c>
      <c r="F22" s="24" t="s">
        <v>0</v>
      </c>
      <c r="G22" s="62">
        <f t="shared" si="0"/>
        <v>484.97</v>
      </c>
      <c r="H22" s="52">
        <f t="shared" si="0"/>
        <v>484.97</v>
      </c>
      <c r="I22" s="52">
        <f t="shared" si="0"/>
        <v>484.97</v>
      </c>
    </row>
    <row r="23" spans="1:9" s="8" customFormat="1" ht="15.75">
      <c r="A23" s="23" t="s">
        <v>20</v>
      </c>
      <c r="B23" s="47">
        <v>984</v>
      </c>
      <c r="C23" s="24" t="s">
        <v>4</v>
      </c>
      <c r="D23" s="24" t="s">
        <v>5</v>
      </c>
      <c r="E23" s="24" t="s">
        <v>105</v>
      </c>
      <c r="F23" s="24" t="s">
        <v>0</v>
      </c>
      <c r="G23" s="62">
        <f>SUM(G24)</f>
        <v>484.97</v>
      </c>
      <c r="H23" s="52">
        <f>SUM(H24)</f>
        <v>484.97</v>
      </c>
      <c r="I23" s="52">
        <f>SUM(I24)</f>
        <v>484.97</v>
      </c>
    </row>
    <row r="24" spans="1:9" s="8" customFormat="1" ht="45.75" customHeight="1">
      <c r="A24" s="26" t="s">
        <v>50</v>
      </c>
      <c r="B24" s="47">
        <v>984</v>
      </c>
      <c r="C24" s="24" t="s">
        <v>4</v>
      </c>
      <c r="D24" s="24" t="s">
        <v>5</v>
      </c>
      <c r="E24" s="24" t="s">
        <v>105</v>
      </c>
      <c r="F24" s="24" t="s">
        <v>49</v>
      </c>
      <c r="G24" s="62">
        <v>484.97</v>
      </c>
      <c r="H24" s="52">
        <v>484.97</v>
      </c>
      <c r="I24" s="52">
        <v>484.97</v>
      </c>
    </row>
    <row r="25" spans="1:9" s="9" customFormat="1" ht="48.75" customHeight="1">
      <c r="A25" s="21" t="s">
        <v>45</v>
      </c>
      <c r="B25" s="48">
        <v>984</v>
      </c>
      <c r="C25" s="22" t="s">
        <v>4</v>
      </c>
      <c r="D25" s="22" t="s">
        <v>19</v>
      </c>
      <c r="E25" s="22" t="s">
        <v>103</v>
      </c>
      <c r="F25" s="22" t="s">
        <v>0</v>
      </c>
      <c r="G25" s="63">
        <f>SUM(G26)</f>
        <v>15</v>
      </c>
      <c r="H25" s="53">
        <f>SUM(H26)</f>
        <v>15</v>
      </c>
      <c r="I25" s="53">
        <f>SUM(I26)</f>
        <v>15</v>
      </c>
    </row>
    <row r="26" spans="1:9" s="8" customFormat="1" ht="47.25">
      <c r="A26" s="23" t="s">
        <v>87</v>
      </c>
      <c r="B26" s="47">
        <v>984</v>
      </c>
      <c r="C26" s="24" t="s">
        <v>4</v>
      </c>
      <c r="D26" s="24" t="s">
        <v>19</v>
      </c>
      <c r="E26" s="24" t="s">
        <v>104</v>
      </c>
      <c r="F26" s="24" t="s">
        <v>0</v>
      </c>
      <c r="G26" s="62">
        <f aca="true" t="shared" si="1" ref="G26:I27">SUM(G28)</f>
        <v>15</v>
      </c>
      <c r="H26" s="52">
        <f t="shared" si="1"/>
        <v>15</v>
      </c>
      <c r="I26" s="52">
        <f t="shared" si="1"/>
        <v>15</v>
      </c>
    </row>
    <row r="27" spans="1:9" s="8" customFormat="1" ht="31.5">
      <c r="A27" s="25" t="s">
        <v>48</v>
      </c>
      <c r="B27" s="47">
        <v>984</v>
      </c>
      <c r="C27" s="24" t="s">
        <v>4</v>
      </c>
      <c r="D27" s="24" t="s">
        <v>19</v>
      </c>
      <c r="E27" s="24" t="s">
        <v>106</v>
      </c>
      <c r="F27" s="24" t="s">
        <v>0</v>
      </c>
      <c r="G27" s="62">
        <f t="shared" si="1"/>
        <v>15</v>
      </c>
      <c r="H27" s="52">
        <f t="shared" si="1"/>
        <v>15</v>
      </c>
      <c r="I27" s="52">
        <f t="shared" si="1"/>
        <v>15</v>
      </c>
    </row>
    <row r="28" spans="1:9" s="8" customFormat="1" ht="15.75">
      <c r="A28" s="25" t="s">
        <v>51</v>
      </c>
      <c r="B28" s="47">
        <v>984</v>
      </c>
      <c r="C28" s="24" t="s">
        <v>4</v>
      </c>
      <c r="D28" s="24" t="s">
        <v>19</v>
      </c>
      <c r="E28" s="24" t="s">
        <v>107</v>
      </c>
      <c r="F28" s="24" t="s">
        <v>0</v>
      </c>
      <c r="G28" s="62">
        <f>G29</f>
        <v>15</v>
      </c>
      <c r="H28" s="52">
        <f>H29</f>
        <v>15</v>
      </c>
      <c r="I28" s="52">
        <f>I29</f>
        <v>15</v>
      </c>
    </row>
    <row r="29" spans="1:9" s="8" customFormat="1" ht="39.75" customHeight="1">
      <c r="A29" s="26" t="s">
        <v>50</v>
      </c>
      <c r="B29" s="47">
        <v>984</v>
      </c>
      <c r="C29" s="24" t="s">
        <v>4</v>
      </c>
      <c r="D29" s="24" t="s">
        <v>19</v>
      </c>
      <c r="E29" s="24" t="s">
        <v>107</v>
      </c>
      <c r="F29" s="24" t="s">
        <v>49</v>
      </c>
      <c r="G29" s="62">
        <v>15</v>
      </c>
      <c r="H29" s="52">
        <v>15</v>
      </c>
      <c r="I29" s="52">
        <v>15</v>
      </c>
    </row>
    <row r="30" spans="1:9" s="9" customFormat="1" ht="48" customHeight="1">
      <c r="A30" s="21" t="s">
        <v>17</v>
      </c>
      <c r="B30" s="48">
        <v>984</v>
      </c>
      <c r="C30" s="22" t="s">
        <v>4</v>
      </c>
      <c r="D30" s="22" t="s">
        <v>6</v>
      </c>
      <c r="E30" s="22" t="s">
        <v>103</v>
      </c>
      <c r="F30" s="22" t="s">
        <v>0</v>
      </c>
      <c r="G30" s="63">
        <f aca="true" t="shared" si="2" ref="G30:I32">SUM(G31)</f>
        <v>3112.598</v>
      </c>
      <c r="H30" s="53">
        <f t="shared" si="2"/>
        <v>3164.08</v>
      </c>
      <c r="I30" s="53">
        <f t="shared" si="2"/>
        <v>3150.57</v>
      </c>
    </row>
    <row r="31" spans="1:9" s="8" customFormat="1" ht="48" customHeight="1">
      <c r="A31" s="23" t="s">
        <v>87</v>
      </c>
      <c r="B31" s="47">
        <v>984</v>
      </c>
      <c r="C31" s="24" t="s">
        <v>4</v>
      </c>
      <c r="D31" s="24" t="s">
        <v>6</v>
      </c>
      <c r="E31" s="24" t="s">
        <v>104</v>
      </c>
      <c r="F31" s="24" t="s">
        <v>0</v>
      </c>
      <c r="G31" s="64">
        <f t="shared" si="2"/>
        <v>3112.598</v>
      </c>
      <c r="H31" s="54">
        <f t="shared" si="2"/>
        <v>3164.08</v>
      </c>
      <c r="I31" s="54">
        <f t="shared" si="2"/>
        <v>3150.57</v>
      </c>
    </row>
    <row r="32" spans="1:9" s="9" customFormat="1" ht="31.5" customHeight="1">
      <c r="A32" s="25" t="s">
        <v>48</v>
      </c>
      <c r="B32" s="47">
        <v>984</v>
      </c>
      <c r="C32" s="24" t="s">
        <v>4</v>
      </c>
      <c r="D32" s="24" t="s">
        <v>6</v>
      </c>
      <c r="E32" s="24" t="s">
        <v>106</v>
      </c>
      <c r="F32" s="24" t="s">
        <v>0</v>
      </c>
      <c r="G32" s="62">
        <f t="shared" si="2"/>
        <v>3112.598</v>
      </c>
      <c r="H32" s="52">
        <f t="shared" si="2"/>
        <v>3164.08</v>
      </c>
      <c r="I32" s="52">
        <f t="shared" si="2"/>
        <v>3150.57</v>
      </c>
    </row>
    <row r="33" spans="1:9" s="8" customFormat="1" ht="15.75">
      <c r="A33" s="23" t="s">
        <v>9</v>
      </c>
      <c r="B33" s="47">
        <v>984</v>
      </c>
      <c r="C33" s="24" t="s">
        <v>4</v>
      </c>
      <c r="D33" s="24" t="s">
        <v>6</v>
      </c>
      <c r="E33" s="24" t="s">
        <v>108</v>
      </c>
      <c r="F33" s="24" t="s">
        <v>0</v>
      </c>
      <c r="G33" s="62">
        <f>SUM(G34:G36)</f>
        <v>3112.598</v>
      </c>
      <c r="H33" s="52">
        <f>SUM(H34:H36)</f>
        <v>3164.08</v>
      </c>
      <c r="I33" s="52">
        <f>SUM(I34:I36)</f>
        <v>3150.57</v>
      </c>
    </row>
    <row r="34" spans="1:9" s="8" customFormat="1" ht="45" customHeight="1">
      <c r="A34" s="26" t="s">
        <v>50</v>
      </c>
      <c r="B34" s="47">
        <v>984</v>
      </c>
      <c r="C34" s="24" t="s">
        <v>4</v>
      </c>
      <c r="D34" s="24" t="s">
        <v>6</v>
      </c>
      <c r="E34" s="24" t="s">
        <v>108</v>
      </c>
      <c r="F34" s="24" t="s">
        <v>49</v>
      </c>
      <c r="G34" s="62">
        <v>2318.305</v>
      </c>
      <c r="H34" s="52">
        <v>2318.31</v>
      </c>
      <c r="I34" s="52">
        <v>2318.31</v>
      </c>
    </row>
    <row r="35" spans="1:9" s="8" customFormat="1" ht="20.25" customHeight="1">
      <c r="A35" s="26" t="s">
        <v>54</v>
      </c>
      <c r="B35" s="47">
        <v>984</v>
      </c>
      <c r="C35" s="24" t="s">
        <v>4</v>
      </c>
      <c r="D35" s="24" t="s">
        <v>6</v>
      </c>
      <c r="E35" s="24" t="s">
        <v>108</v>
      </c>
      <c r="F35" s="24" t="s">
        <v>52</v>
      </c>
      <c r="G35" s="62">
        <v>778.493</v>
      </c>
      <c r="H35" s="52">
        <v>829.97</v>
      </c>
      <c r="I35" s="52">
        <v>816.46</v>
      </c>
    </row>
    <row r="36" spans="1:9" s="8" customFormat="1" ht="19.5" customHeight="1">
      <c r="A36" s="26" t="s">
        <v>55</v>
      </c>
      <c r="B36" s="47">
        <v>984</v>
      </c>
      <c r="C36" s="24" t="s">
        <v>4</v>
      </c>
      <c r="D36" s="24" t="s">
        <v>6</v>
      </c>
      <c r="E36" s="24" t="s">
        <v>108</v>
      </c>
      <c r="F36" s="24" t="s">
        <v>53</v>
      </c>
      <c r="G36" s="62">
        <v>15.8</v>
      </c>
      <c r="H36" s="52">
        <v>15.8</v>
      </c>
      <c r="I36" s="52">
        <v>15.8</v>
      </c>
    </row>
    <row r="37" spans="1:9" s="37" customFormat="1" ht="19.5" customHeight="1">
      <c r="A37" s="36" t="s">
        <v>178</v>
      </c>
      <c r="B37" s="48">
        <v>984</v>
      </c>
      <c r="C37" s="70" t="s">
        <v>4</v>
      </c>
      <c r="D37" s="70" t="s">
        <v>28</v>
      </c>
      <c r="E37" s="70" t="s">
        <v>103</v>
      </c>
      <c r="F37" s="70" t="s">
        <v>0</v>
      </c>
      <c r="G37" s="66">
        <f aca="true" t="shared" si="3" ref="G37:I40">SUM(G38)</f>
        <v>365.9</v>
      </c>
      <c r="H37" s="66">
        <f t="shared" si="3"/>
        <v>0</v>
      </c>
      <c r="I37" s="66">
        <f t="shared" si="3"/>
        <v>0</v>
      </c>
    </row>
    <row r="38" spans="1:9" s="8" customFormat="1" ht="54" customHeight="1">
      <c r="A38" s="23" t="s">
        <v>87</v>
      </c>
      <c r="B38" s="47">
        <v>984</v>
      </c>
      <c r="C38" s="24" t="s">
        <v>4</v>
      </c>
      <c r="D38" s="24" t="s">
        <v>28</v>
      </c>
      <c r="E38" s="24" t="s">
        <v>104</v>
      </c>
      <c r="F38" s="24" t="s">
        <v>0</v>
      </c>
      <c r="G38" s="62">
        <f t="shared" si="3"/>
        <v>365.9</v>
      </c>
      <c r="H38" s="62">
        <f t="shared" si="3"/>
        <v>0</v>
      </c>
      <c r="I38" s="62">
        <f t="shared" si="3"/>
        <v>0</v>
      </c>
    </row>
    <row r="39" spans="1:9" s="8" customFormat="1" ht="17.25" customHeight="1">
      <c r="A39" s="34" t="s">
        <v>179</v>
      </c>
      <c r="B39" s="47">
        <v>984</v>
      </c>
      <c r="C39" s="24" t="s">
        <v>4</v>
      </c>
      <c r="D39" s="24" t="s">
        <v>28</v>
      </c>
      <c r="E39" s="24" t="s">
        <v>181</v>
      </c>
      <c r="F39" s="24" t="s">
        <v>0</v>
      </c>
      <c r="G39" s="62">
        <f t="shared" si="3"/>
        <v>365.9</v>
      </c>
      <c r="H39" s="62">
        <f t="shared" si="3"/>
        <v>0</v>
      </c>
      <c r="I39" s="62">
        <f t="shared" si="3"/>
        <v>0</v>
      </c>
    </row>
    <row r="40" spans="1:9" s="8" customFormat="1" ht="19.5" customHeight="1">
      <c r="A40" s="34" t="s">
        <v>180</v>
      </c>
      <c r="B40" s="47">
        <v>984</v>
      </c>
      <c r="C40" s="24" t="s">
        <v>4</v>
      </c>
      <c r="D40" s="24" t="s">
        <v>28</v>
      </c>
      <c r="E40" s="24" t="s">
        <v>182</v>
      </c>
      <c r="F40" s="24" t="s">
        <v>0</v>
      </c>
      <c r="G40" s="62">
        <f t="shared" si="3"/>
        <v>365.9</v>
      </c>
      <c r="H40" s="62">
        <f t="shared" si="3"/>
        <v>0</v>
      </c>
      <c r="I40" s="62">
        <f t="shared" si="3"/>
        <v>0</v>
      </c>
    </row>
    <row r="41" spans="1:9" s="8" customFormat="1" ht="19.5" customHeight="1">
      <c r="A41" s="26" t="s">
        <v>54</v>
      </c>
      <c r="B41" s="47">
        <v>984</v>
      </c>
      <c r="C41" s="24" t="s">
        <v>4</v>
      </c>
      <c r="D41" s="24" t="s">
        <v>28</v>
      </c>
      <c r="E41" s="24" t="s">
        <v>182</v>
      </c>
      <c r="F41" s="24" t="s">
        <v>52</v>
      </c>
      <c r="G41" s="62">
        <v>365.9</v>
      </c>
      <c r="H41" s="52">
        <v>0</v>
      </c>
      <c r="I41" s="52">
        <v>0</v>
      </c>
    </row>
    <row r="42" spans="1:9" s="9" customFormat="1" ht="15.75">
      <c r="A42" s="21" t="s">
        <v>10</v>
      </c>
      <c r="B42" s="48">
        <v>984</v>
      </c>
      <c r="C42" s="22" t="s">
        <v>4</v>
      </c>
      <c r="D42" s="22" t="s">
        <v>33</v>
      </c>
      <c r="E42" s="22" t="s">
        <v>103</v>
      </c>
      <c r="F42" s="22" t="s">
        <v>0</v>
      </c>
      <c r="G42" s="63">
        <f aca="true" t="shared" si="4" ref="G42:I45">SUM(G43)</f>
        <v>20</v>
      </c>
      <c r="H42" s="53">
        <f t="shared" si="4"/>
        <v>20</v>
      </c>
      <c r="I42" s="53">
        <f t="shared" si="4"/>
        <v>20</v>
      </c>
    </row>
    <row r="43" spans="1:9" s="8" customFormat="1" ht="47.25">
      <c r="A43" s="27" t="s">
        <v>88</v>
      </c>
      <c r="B43" s="47">
        <v>984</v>
      </c>
      <c r="C43" s="24" t="s">
        <v>4</v>
      </c>
      <c r="D43" s="24" t="s">
        <v>33</v>
      </c>
      <c r="E43" s="24" t="s">
        <v>109</v>
      </c>
      <c r="F43" s="24" t="s">
        <v>0</v>
      </c>
      <c r="G43" s="62">
        <f t="shared" si="4"/>
        <v>20</v>
      </c>
      <c r="H43" s="52">
        <f t="shared" si="4"/>
        <v>20</v>
      </c>
      <c r="I43" s="52">
        <f t="shared" si="4"/>
        <v>20</v>
      </c>
    </row>
    <row r="44" spans="1:9" s="8" customFormat="1" ht="15.75">
      <c r="A44" s="23" t="s">
        <v>10</v>
      </c>
      <c r="B44" s="47">
        <v>984</v>
      </c>
      <c r="C44" s="24" t="s">
        <v>4</v>
      </c>
      <c r="D44" s="24" t="s">
        <v>33</v>
      </c>
      <c r="E44" s="24" t="s">
        <v>110</v>
      </c>
      <c r="F44" s="24" t="s">
        <v>0</v>
      </c>
      <c r="G44" s="62">
        <f t="shared" si="4"/>
        <v>20</v>
      </c>
      <c r="H44" s="52">
        <f t="shared" si="4"/>
        <v>20</v>
      </c>
      <c r="I44" s="52">
        <f t="shared" si="4"/>
        <v>20</v>
      </c>
    </row>
    <row r="45" spans="1:9" s="8" customFormat="1" ht="15.75">
      <c r="A45" s="23" t="s">
        <v>24</v>
      </c>
      <c r="B45" s="47">
        <v>984</v>
      </c>
      <c r="C45" s="24" t="s">
        <v>4</v>
      </c>
      <c r="D45" s="24" t="s">
        <v>33</v>
      </c>
      <c r="E45" s="24" t="s">
        <v>111</v>
      </c>
      <c r="F45" s="24" t="s">
        <v>0</v>
      </c>
      <c r="G45" s="62">
        <f t="shared" si="4"/>
        <v>20</v>
      </c>
      <c r="H45" s="52">
        <f t="shared" si="4"/>
        <v>20</v>
      </c>
      <c r="I45" s="52">
        <f t="shared" si="4"/>
        <v>20</v>
      </c>
    </row>
    <row r="46" spans="1:9" s="8" customFormat="1" ht="15.75" customHeight="1">
      <c r="A46" s="26" t="s">
        <v>55</v>
      </c>
      <c r="B46" s="47">
        <v>984</v>
      </c>
      <c r="C46" s="24" t="s">
        <v>4</v>
      </c>
      <c r="D46" s="24" t="s">
        <v>33</v>
      </c>
      <c r="E46" s="24" t="s">
        <v>111</v>
      </c>
      <c r="F46" s="24" t="s">
        <v>53</v>
      </c>
      <c r="G46" s="62">
        <v>20</v>
      </c>
      <c r="H46" s="52">
        <v>20</v>
      </c>
      <c r="I46" s="52">
        <v>20</v>
      </c>
    </row>
    <row r="47" spans="1:9" s="9" customFormat="1" ht="19.5" customHeight="1">
      <c r="A47" s="21" t="s">
        <v>11</v>
      </c>
      <c r="B47" s="48">
        <v>984</v>
      </c>
      <c r="C47" s="22" t="s">
        <v>4</v>
      </c>
      <c r="D47" s="22" t="s">
        <v>34</v>
      </c>
      <c r="E47" s="22" t="s">
        <v>103</v>
      </c>
      <c r="F47" s="22" t="s">
        <v>0</v>
      </c>
      <c r="G47" s="63">
        <f>G48+G52+G57</f>
        <v>1010.7529999999999</v>
      </c>
      <c r="H47" s="53">
        <f>H48+H52+H57</f>
        <v>1214.77</v>
      </c>
      <c r="I47" s="53">
        <f>I48+I52+I57</f>
        <v>1342.09</v>
      </c>
    </row>
    <row r="48" spans="1:9" s="8" customFormat="1" ht="47.25">
      <c r="A48" s="25" t="s">
        <v>91</v>
      </c>
      <c r="B48" s="47">
        <v>984</v>
      </c>
      <c r="C48" s="24" t="s">
        <v>4</v>
      </c>
      <c r="D48" s="24" t="s">
        <v>34</v>
      </c>
      <c r="E48" s="24" t="s">
        <v>112</v>
      </c>
      <c r="F48" s="24" t="s">
        <v>0</v>
      </c>
      <c r="G48" s="62">
        <f>SUM(G49)</f>
        <v>4</v>
      </c>
      <c r="H48" s="52">
        <f>SUM(H49)</f>
        <v>4</v>
      </c>
      <c r="I48" s="52">
        <f>SUM(I49)</f>
        <v>4</v>
      </c>
    </row>
    <row r="49" spans="1:9" s="8" customFormat="1" ht="15.75">
      <c r="A49" s="25" t="s">
        <v>58</v>
      </c>
      <c r="B49" s="47">
        <v>984</v>
      </c>
      <c r="C49" s="24" t="s">
        <v>4</v>
      </c>
      <c r="D49" s="24" t="s">
        <v>34</v>
      </c>
      <c r="E49" s="24" t="s">
        <v>113</v>
      </c>
      <c r="F49" s="24" t="s">
        <v>0</v>
      </c>
      <c r="G49" s="62">
        <f aca="true" t="shared" si="5" ref="G49:I50">G50</f>
        <v>4</v>
      </c>
      <c r="H49" s="52">
        <f t="shared" si="5"/>
        <v>4</v>
      </c>
      <c r="I49" s="52">
        <f t="shared" si="5"/>
        <v>4</v>
      </c>
    </row>
    <row r="50" spans="1:9" s="8" customFormat="1" ht="51" customHeight="1">
      <c r="A50" s="25" t="s">
        <v>59</v>
      </c>
      <c r="B50" s="47">
        <v>984</v>
      </c>
      <c r="C50" s="24" t="s">
        <v>4</v>
      </c>
      <c r="D50" s="24" t="s">
        <v>34</v>
      </c>
      <c r="E50" s="24" t="s">
        <v>114</v>
      </c>
      <c r="F50" s="24" t="s">
        <v>0</v>
      </c>
      <c r="G50" s="62">
        <f t="shared" si="5"/>
        <v>4</v>
      </c>
      <c r="H50" s="52">
        <f t="shared" si="5"/>
        <v>4</v>
      </c>
      <c r="I50" s="52">
        <f t="shared" si="5"/>
        <v>4</v>
      </c>
    </row>
    <row r="51" spans="1:9" s="8" customFormat="1" ht="21" customHeight="1">
      <c r="A51" s="26" t="s">
        <v>54</v>
      </c>
      <c r="B51" s="47">
        <v>984</v>
      </c>
      <c r="C51" s="24" t="s">
        <v>4</v>
      </c>
      <c r="D51" s="24" t="s">
        <v>34</v>
      </c>
      <c r="E51" s="24" t="s">
        <v>114</v>
      </c>
      <c r="F51" s="24" t="s">
        <v>52</v>
      </c>
      <c r="G51" s="62">
        <v>4</v>
      </c>
      <c r="H51" s="52">
        <v>4</v>
      </c>
      <c r="I51" s="52">
        <v>4</v>
      </c>
    </row>
    <row r="52" spans="1:9" s="8" customFormat="1" ht="47.25">
      <c r="A52" s="27" t="s">
        <v>89</v>
      </c>
      <c r="B52" s="47">
        <v>984</v>
      </c>
      <c r="C52" s="24" t="s">
        <v>4</v>
      </c>
      <c r="D52" s="24" t="s">
        <v>34</v>
      </c>
      <c r="E52" s="24" t="s">
        <v>119</v>
      </c>
      <c r="F52" s="24" t="s">
        <v>0</v>
      </c>
      <c r="G52" s="62">
        <f>SUM(G54)</f>
        <v>126.363</v>
      </c>
      <c r="H52" s="52">
        <f>SUM(H54)</f>
        <v>132.3</v>
      </c>
      <c r="I52" s="52">
        <f>SUM(I54)</f>
        <v>56.3</v>
      </c>
    </row>
    <row r="53" spans="1:9" s="8" customFormat="1" ht="15.75">
      <c r="A53" s="27" t="s">
        <v>58</v>
      </c>
      <c r="B53" s="47">
        <v>984</v>
      </c>
      <c r="C53" s="24" t="s">
        <v>4</v>
      </c>
      <c r="D53" s="24" t="s">
        <v>34</v>
      </c>
      <c r="E53" s="24" t="s">
        <v>120</v>
      </c>
      <c r="F53" s="24" t="s">
        <v>0</v>
      </c>
      <c r="G53" s="62">
        <f>G54</f>
        <v>126.363</v>
      </c>
      <c r="H53" s="52">
        <f>H54</f>
        <v>132.3</v>
      </c>
      <c r="I53" s="52">
        <f>I54</f>
        <v>56.3</v>
      </c>
    </row>
    <row r="54" spans="1:9" s="8" customFormat="1" ht="15.75">
      <c r="A54" s="28" t="s">
        <v>60</v>
      </c>
      <c r="B54" s="47">
        <v>984</v>
      </c>
      <c r="C54" s="24" t="s">
        <v>4</v>
      </c>
      <c r="D54" s="24" t="s">
        <v>34</v>
      </c>
      <c r="E54" s="24" t="s">
        <v>121</v>
      </c>
      <c r="F54" s="24" t="s">
        <v>0</v>
      </c>
      <c r="G54" s="62">
        <f>G55+G56</f>
        <v>126.363</v>
      </c>
      <c r="H54" s="52">
        <f>H55+H56</f>
        <v>132.3</v>
      </c>
      <c r="I54" s="52">
        <f>I55+I56</f>
        <v>56.3</v>
      </c>
    </row>
    <row r="55" spans="1:9" s="8" customFormat="1" ht="21" customHeight="1">
      <c r="A55" s="26" t="s">
        <v>54</v>
      </c>
      <c r="B55" s="47">
        <v>984</v>
      </c>
      <c r="C55" s="24" t="s">
        <v>4</v>
      </c>
      <c r="D55" s="24" t="s">
        <v>34</v>
      </c>
      <c r="E55" s="24" t="s">
        <v>121</v>
      </c>
      <c r="F55" s="24" t="s">
        <v>52</v>
      </c>
      <c r="G55" s="62">
        <v>126.363</v>
      </c>
      <c r="H55" s="52">
        <v>132.3</v>
      </c>
      <c r="I55" s="52">
        <v>56.3</v>
      </c>
    </row>
    <row r="56" spans="1:9" s="8" customFormat="1" ht="15.75" hidden="1">
      <c r="A56" s="26" t="s">
        <v>55</v>
      </c>
      <c r="B56" s="47">
        <v>984</v>
      </c>
      <c r="C56" s="24" t="s">
        <v>4</v>
      </c>
      <c r="D56" s="24" t="s">
        <v>34</v>
      </c>
      <c r="E56" s="24" t="s">
        <v>83</v>
      </c>
      <c r="F56" s="24" t="s">
        <v>53</v>
      </c>
      <c r="G56" s="62">
        <v>0</v>
      </c>
      <c r="H56" s="52">
        <v>0</v>
      </c>
      <c r="I56" s="52">
        <v>0</v>
      </c>
    </row>
    <row r="57" spans="1:9" s="8" customFormat="1" ht="52.5" customHeight="1">
      <c r="A57" s="25" t="s">
        <v>90</v>
      </c>
      <c r="B57" s="47">
        <v>984</v>
      </c>
      <c r="C57" s="24" t="s">
        <v>4</v>
      </c>
      <c r="D57" s="24" t="s">
        <v>34</v>
      </c>
      <c r="E57" s="24" t="s">
        <v>104</v>
      </c>
      <c r="F57" s="24" t="s">
        <v>0</v>
      </c>
      <c r="G57" s="62">
        <f>SUM(G58,G65,G63)</f>
        <v>880.39</v>
      </c>
      <c r="H57" s="52">
        <f>SUM(H58,H65,H63)</f>
        <v>1078.47</v>
      </c>
      <c r="I57" s="52">
        <f>SUM(I58,I65,I63)</f>
        <v>1281.79</v>
      </c>
    </row>
    <row r="58" spans="1:9" s="8" customFormat="1" ht="31.5">
      <c r="A58" s="27" t="s">
        <v>61</v>
      </c>
      <c r="B58" s="47">
        <v>984</v>
      </c>
      <c r="C58" s="24" t="s">
        <v>4</v>
      </c>
      <c r="D58" s="24" t="s">
        <v>34</v>
      </c>
      <c r="E58" s="24" t="s">
        <v>122</v>
      </c>
      <c r="F58" s="24" t="s">
        <v>0</v>
      </c>
      <c r="G58" s="62">
        <f>G60+G61+G62</f>
        <v>879.09</v>
      </c>
      <c r="H58" s="52">
        <f>H60+H61+H62</f>
        <v>879.09</v>
      </c>
      <c r="I58" s="52">
        <f>I60+I61+I62</f>
        <v>879.09</v>
      </c>
    </row>
    <row r="59" spans="1:9" s="8" customFormat="1" ht="18" customHeight="1">
      <c r="A59" s="25" t="s">
        <v>62</v>
      </c>
      <c r="B59" s="47">
        <v>984</v>
      </c>
      <c r="C59" s="24" t="s">
        <v>4</v>
      </c>
      <c r="D59" s="24" t="s">
        <v>34</v>
      </c>
      <c r="E59" s="24" t="s">
        <v>123</v>
      </c>
      <c r="F59" s="24" t="s">
        <v>0</v>
      </c>
      <c r="G59" s="62">
        <f>G60+G61+G62</f>
        <v>879.09</v>
      </c>
      <c r="H59" s="52">
        <f>H60+H61+H62</f>
        <v>879.09</v>
      </c>
      <c r="I59" s="52">
        <f>I60+I61+I62</f>
        <v>879.09</v>
      </c>
    </row>
    <row r="60" spans="1:9" s="8" customFormat="1" ht="38.25">
      <c r="A60" s="26" t="s">
        <v>50</v>
      </c>
      <c r="B60" s="47">
        <v>984</v>
      </c>
      <c r="C60" s="24" t="s">
        <v>4</v>
      </c>
      <c r="D60" s="24" t="s">
        <v>34</v>
      </c>
      <c r="E60" s="24" t="s">
        <v>123</v>
      </c>
      <c r="F60" s="24" t="s">
        <v>49</v>
      </c>
      <c r="G60" s="62">
        <v>852.89</v>
      </c>
      <c r="H60" s="52">
        <v>852.89</v>
      </c>
      <c r="I60" s="52">
        <v>852.89</v>
      </c>
    </row>
    <row r="61" spans="1:9" s="9" customFormat="1" ht="18.75" customHeight="1">
      <c r="A61" s="26" t="s">
        <v>54</v>
      </c>
      <c r="B61" s="49">
        <v>984</v>
      </c>
      <c r="C61" s="24" t="s">
        <v>4</v>
      </c>
      <c r="D61" s="24" t="s">
        <v>34</v>
      </c>
      <c r="E61" s="24" t="s">
        <v>123</v>
      </c>
      <c r="F61" s="24" t="s">
        <v>52</v>
      </c>
      <c r="G61" s="62">
        <v>18</v>
      </c>
      <c r="H61" s="52">
        <v>18</v>
      </c>
      <c r="I61" s="52">
        <v>18</v>
      </c>
    </row>
    <row r="62" spans="1:9" s="9" customFormat="1" ht="17.25" customHeight="1">
      <c r="A62" s="26" t="s">
        <v>55</v>
      </c>
      <c r="B62" s="49">
        <v>984</v>
      </c>
      <c r="C62" s="24" t="s">
        <v>4</v>
      </c>
      <c r="D62" s="24" t="s">
        <v>34</v>
      </c>
      <c r="E62" s="24" t="s">
        <v>123</v>
      </c>
      <c r="F62" s="24" t="s">
        <v>53</v>
      </c>
      <c r="G62" s="62">
        <v>8.2</v>
      </c>
      <c r="H62" s="52">
        <v>8.2</v>
      </c>
      <c r="I62" s="52">
        <v>8.2</v>
      </c>
    </row>
    <row r="63" spans="1:9" s="9" customFormat="1" ht="17.25" customHeight="1">
      <c r="A63" s="26" t="s">
        <v>163</v>
      </c>
      <c r="B63" s="49">
        <v>984</v>
      </c>
      <c r="C63" s="24" t="s">
        <v>4</v>
      </c>
      <c r="D63" s="24" t="s">
        <v>34</v>
      </c>
      <c r="E63" s="24" t="s">
        <v>164</v>
      </c>
      <c r="F63" s="24" t="s">
        <v>0</v>
      </c>
      <c r="G63" s="62">
        <f>SUM(G64)</f>
        <v>0</v>
      </c>
      <c r="H63" s="52">
        <f>SUM(H64)</f>
        <v>198.08</v>
      </c>
      <c r="I63" s="52">
        <f>SUM(I64)</f>
        <v>401.4</v>
      </c>
    </row>
    <row r="64" spans="1:9" s="9" customFormat="1" ht="17.25" customHeight="1">
      <c r="A64" s="26" t="s">
        <v>163</v>
      </c>
      <c r="B64" s="49">
        <v>984</v>
      </c>
      <c r="C64" s="24" t="s">
        <v>4</v>
      </c>
      <c r="D64" s="24" t="s">
        <v>34</v>
      </c>
      <c r="E64" s="24" t="s">
        <v>164</v>
      </c>
      <c r="F64" s="24" t="s">
        <v>53</v>
      </c>
      <c r="G64" s="62">
        <v>0</v>
      </c>
      <c r="H64" s="52">
        <v>198.08</v>
      </c>
      <c r="I64" s="52">
        <v>401.4</v>
      </c>
    </row>
    <row r="65" spans="1:9" s="8" customFormat="1" ht="47.25">
      <c r="A65" s="27" t="s">
        <v>63</v>
      </c>
      <c r="B65" s="47">
        <v>984</v>
      </c>
      <c r="C65" s="24" t="s">
        <v>4</v>
      </c>
      <c r="D65" s="24" t="s">
        <v>34</v>
      </c>
      <c r="E65" s="24" t="s">
        <v>124</v>
      </c>
      <c r="F65" s="24" t="s">
        <v>0</v>
      </c>
      <c r="G65" s="62">
        <f aca="true" t="shared" si="6" ref="G65:I66">G66</f>
        <v>1.3</v>
      </c>
      <c r="H65" s="52">
        <f t="shared" si="6"/>
        <v>1.3</v>
      </c>
      <c r="I65" s="52">
        <f t="shared" si="6"/>
        <v>1.3</v>
      </c>
    </row>
    <row r="66" spans="1:9" s="8" customFormat="1" ht="31.5">
      <c r="A66" s="27" t="s">
        <v>64</v>
      </c>
      <c r="B66" s="47">
        <v>984</v>
      </c>
      <c r="C66" s="24" t="s">
        <v>4</v>
      </c>
      <c r="D66" s="24" t="s">
        <v>34</v>
      </c>
      <c r="E66" s="24" t="s">
        <v>125</v>
      </c>
      <c r="F66" s="24" t="s">
        <v>0</v>
      </c>
      <c r="G66" s="62">
        <f t="shared" si="6"/>
        <v>1.3</v>
      </c>
      <c r="H66" s="52">
        <f t="shared" si="6"/>
        <v>1.3</v>
      </c>
      <c r="I66" s="52">
        <f t="shared" si="6"/>
        <v>1.3</v>
      </c>
    </row>
    <row r="67" spans="1:9" s="8" customFormat="1" ht="18.75" customHeight="1">
      <c r="A67" s="26" t="s">
        <v>54</v>
      </c>
      <c r="B67" s="47">
        <v>984</v>
      </c>
      <c r="C67" s="24" t="s">
        <v>4</v>
      </c>
      <c r="D67" s="24" t="s">
        <v>34</v>
      </c>
      <c r="E67" s="24" t="s">
        <v>125</v>
      </c>
      <c r="F67" s="24" t="s">
        <v>52</v>
      </c>
      <c r="G67" s="62">
        <v>1.3</v>
      </c>
      <c r="H67" s="52">
        <v>1.3</v>
      </c>
      <c r="I67" s="52">
        <v>1.3</v>
      </c>
    </row>
    <row r="68" spans="1:9" s="9" customFormat="1" ht="22.5" customHeight="1">
      <c r="A68" s="21" t="s">
        <v>21</v>
      </c>
      <c r="B68" s="48">
        <v>984</v>
      </c>
      <c r="C68" s="22" t="s">
        <v>19</v>
      </c>
      <c r="D68" s="22" t="s">
        <v>3</v>
      </c>
      <c r="E68" s="22" t="s">
        <v>103</v>
      </c>
      <c r="F68" s="22" t="s">
        <v>0</v>
      </c>
      <c r="G68" s="63">
        <f>SUM(G69+G74)</f>
        <v>35.2</v>
      </c>
      <c r="H68" s="53">
        <f>SUM(H69+H74)</f>
        <v>35.2</v>
      </c>
      <c r="I68" s="53">
        <f>SUM(I69+I74)</f>
        <v>35.2</v>
      </c>
    </row>
    <row r="69" spans="1:9" s="9" customFormat="1" ht="15.75">
      <c r="A69" s="21" t="s">
        <v>22</v>
      </c>
      <c r="B69" s="48">
        <v>984</v>
      </c>
      <c r="C69" s="22" t="s">
        <v>19</v>
      </c>
      <c r="D69" s="22" t="s">
        <v>23</v>
      </c>
      <c r="E69" s="22" t="s">
        <v>103</v>
      </c>
      <c r="F69" s="22" t="s">
        <v>0</v>
      </c>
      <c r="G69" s="63">
        <f aca="true" t="shared" si="7" ref="G69:I72">SUM(G70)</f>
        <v>31</v>
      </c>
      <c r="H69" s="53">
        <f t="shared" si="7"/>
        <v>31</v>
      </c>
      <c r="I69" s="53">
        <f t="shared" si="7"/>
        <v>31</v>
      </c>
    </row>
    <row r="70" spans="1:9" s="8" customFormat="1" ht="57" customHeight="1">
      <c r="A70" s="27" t="s">
        <v>88</v>
      </c>
      <c r="B70" s="47">
        <v>984</v>
      </c>
      <c r="C70" s="24" t="s">
        <v>19</v>
      </c>
      <c r="D70" s="24" t="s">
        <v>23</v>
      </c>
      <c r="E70" s="24" t="s">
        <v>109</v>
      </c>
      <c r="F70" s="24" t="s">
        <v>0</v>
      </c>
      <c r="G70" s="62">
        <f t="shared" si="7"/>
        <v>31</v>
      </c>
      <c r="H70" s="52">
        <f t="shared" si="7"/>
        <v>31</v>
      </c>
      <c r="I70" s="52">
        <f t="shared" si="7"/>
        <v>31</v>
      </c>
    </row>
    <row r="71" spans="1:9" s="8" customFormat="1" ht="19.5" customHeight="1">
      <c r="A71" s="25" t="s">
        <v>58</v>
      </c>
      <c r="B71" s="47">
        <v>984</v>
      </c>
      <c r="C71" s="24" t="s">
        <v>19</v>
      </c>
      <c r="D71" s="24" t="s">
        <v>23</v>
      </c>
      <c r="E71" s="24" t="s">
        <v>126</v>
      </c>
      <c r="F71" s="24" t="s">
        <v>0</v>
      </c>
      <c r="G71" s="62">
        <f t="shared" si="7"/>
        <v>31</v>
      </c>
      <c r="H71" s="52">
        <f t="shared" si="7"/>
        <v>31</v>
      </c>
      <c r="I71" s="52">
        <f t="shared" si="7"/>
        <v>31</v>
      </c>
    </row>
    <row r="72" spans="1:9" s="8" customFormat="1" ht="39" customHeight="1">
      <c r="A72" s="25" t="s">
        <v>65</v>
      </c>
      <c r="B72" s="47">
        <v>984</v>
      </c>
      <c r="C72" s="24" t="s">
        <v>19</v>
      </c>
      <c r="D72" s="24" t="s">
        <v>23</v>
      </c>
      <c r="E72" s="24" t="s">
        <v>127</v>
      </c>
      <c r="F72" s="24" t="s">
        <v>0</v>
      </c>
      <c r="G72" s="62">
        <f t="shared" si="7"/>
        <v>31</v>
      </c>
      <c r="H72" s="52">
        <f t="shared" si="7"/>
        <v>31</v>
      </c>
      <c r="I72" s="52">
        <f t="shared" si="7"/>
        <v>31</v>
      </c>
    </row>
    <row r="73" spans="1:9" s="8" customFormat="1" ht="21" customHeight="1">
      <c r="A73" s="26" t="s">
        <v>54</v>
      </c>
      <c r="B73" s="47">
        <v>984</v>
      </c>
      <c r="C73" s="24" t="s">
        <v>19</v>
      </c>
      <c r="D73" s="24" t="s">
        <v>23</v>
      </c>
      <c r="E73" s="24" t="s">
        <v>127</v>
      </c>
      <c r="F73" s="24" t="s">
        <v>52</v>
      </c>
      <c r="G73" s="62">
        <v>31</v>
      </c>
      <c r="H73" s="52">
        <v>31</v>
      </c>
      <c r="I73" s="52">
        <v>31</v>
      </c>
    </row>
    <row r="74" spans="1:9" s="37" customFormat="1" ht="31.5">
      <c r="A74" s="36" t="s">
        <v>85</v>
      </c>
      <c r="B74" s="48">
        <v>984</v>
      </c>
      <c r="C74" s="39" t="s">
        <v>19</v>
      </c>
      <c r="D74" s="39" t="s">
        <v>84</v>
      </c>
      <c r="E74" s="39" t="s">
        <v>103</v>
      </c>
      <c r="F74" s="39" t="s">
        <v>0</v>
      </c>
      <c r="G74" s="63">
        <f aca="true" t="shared" si="8" ref="G74:I77">SUM(G75)</f>
        <v>4.2</v>
      </c>
      <c r="H74" s="53">
        <f t="shared" si="8"/>
        <v>4.2</v>
      </c>
      <c r="I74" s="53">
        <f t="shared" si="8"/>
        <v>4.2</v>
      </c>
    </row>
    <row r="75" spans="1:9" s="38" customFormat="1" ht="47.25">
      <c r="A75" s="25" t="s">
        <v>91</v>
      </c>
      <c r="B75" s="47">
        <v>984</v>
      </c>
      <c r="C75" s="40" t="s">
        <v>19</v>
      </c>
      <c r="D75" s="40" t="s">
        <v>84</v>
      </c>
      <c r="E75" s="40" t="s">
        <v>112</v>
      </c>
      <c r="F75" s="40" t="s">
        <v>0</v>
      </c>
      <c r="G75" s="64">
        <f t="shared" si="8"/>
        <v>4.2</v>
      </c>
      <c r="H75" s="54">
        <f t="shared" si="8"/>
        <v>4.2</v>
      </c>
      <c r="I75" s="54">
        <f t="shared" si="8"/>
        <v>4.2</v>
      </c>
    </row>
    <row r="76" spans="1:9" s="38" customFormat="1" ht="15.75">
      <c r="A76" s="25" t="s">
        <v>58</v>
      </c>
      <c r="B76" s="47">
        <v>984</v>
      </c>
      <c r="C76" s="40" t="s">
        <v>19</v>
      </c>
      <c r="D76" s="40" t="s">
        <v>84</v>
      </c>
      <c r="E76" s="40" t="s">
        <v>113</v>
      </c>
      <c r="F76" s="40" t="s">
        <v>0</v>
      </c>
      <c r="G76" s="64">
        <f t="shared" si="8"/>
        <v>4.2</v>
      </c>
      <c r="H76" s="54">
        <f t="shared" si="8"/>
        <v>4.2</v>
      </c>
      <c r="I76" s="54">
        <f t="shared" si="8"/>
        <v>4.2</v>
      </c>
    </row>
    <row r="77" spans="1:9" s="8" customFormat="1" ht="47.25">
      <c r="A77" s="34" t="s">
        <v>86</v>
      </c>
      <c r="B77" s="47">
        <v>984</v>
      </c>
      <c r="C77" s="40" t="s">
        <v>19</v>
      </c>
      <c r="D77" s="40" t="s">
        <v>84</v>
      </c>
      <c r="E77" s="40" t="s">
        <v>128</v>
      </c>
      <c r="F77" s="40" t="s">
        <v>0</v>
      </c>
      <c r="G77" s="64">
        <f t="shared" si="8"/>
        <v>4.2</v>
      </c>
      <c r="H77" s="54">
        <f t="shared" si="8"/>
        <v>4.2</v>
      </c>
      <c r="I77" s="54">
        <f t="shared" si="8"/>
        <v>4.2</v>
      </c>
    </row>
    <row r="78" spans="1:9" s="8" customFormat="1" ht="17.25" customHeight="1">
      <c r="A78" s="26" t="s">
        <v>54</v>
      </c>
      <c r="B78" s="47">
        <v>984</v>
      </c>
      <c r="C78" s="40" t="s">
        <v>19</v>
      </c>
      <c r="D78" s="40" t="s">
        <v>84</v>
      </c>
      <c r="E78" s="40" t="s">
        <v>128</v>
      </c>
      <c r="F78" s="40" t="s">
        <v>52</v>
      </c>
      <c r="G78" s="65">
        <v>4.2</v>
      </c>
      <c r="H78" s="55">
        <v>4.2</v>
      </c>
      <c r="I78" s="55">
        <v>4.2</v>
      </c>
    </row>
    <row r="79" spans="1:9" s="9" customFormat="1" ht="17.25" customHeight="1">
      <c r="A79" s="21" t="s">
        <v>7</v>
      </c>
      <c r="B79" s="48">
        <v>984</v>
      </c>
      <c r="C79" s="22" t="s">
        <v>6</v>
      </c>
      <c r="D79" s="22" t="s">
        <v>3</v>
      </c>
      <c r="E79" s="22" t="s">
        <v>103</v>
      </c>
      <c r="F79" s="22" t="s">
        <v>0</v>
      </c>
      <c r="G79" s="63">
        <f>G80</f>
        <v>2749.099</v>
      </c>
      <c r="H79" s="53">
        <f>H80</f>
        <v>1022.23</v>
      </c>
      <c r="I79" s="53">
        <f>I80</f>
        <v>1115.07</v>
      </c>
    </row>
    <row r="80" spans="1:9" s="9" customFormat="1" ht="17.25" customHeight="1">
      <c r="A80" s="21" t="s">
        <v>47</v>
      </c>
      <c r="B80" s="48">
        <v>984</v>
      </c>
      <c r="C80" s="22" t="s">
        <v>6</v>
      </c>
      <c r="D80" s="22" t="s">
        <v>46</v>
      </c>
      <c r="E80" s="22" t="s">
        <v>103</v>
      </c>
      <c r="F80" s="22" t="s">
        <v>0</v>
      </c>
      <c r="G80" s="66">
        <f>SUM(G81+G89)</f>
        <v>2749.099</v>
      </c>
      <c r="H80" s="56">
        <f>SUM(H81+H89)</f>
        <v>1022.23</v>
      </c>
      <c r="I80" s="56">
        <f>SUM(I81+I89)</f>
        <v>1115.07</v>
      </c>
    </row>
    <row r="81" spans="1:9" s="9" customFormat="1" ht="36" customHeight="1">
      <c r="A81" s="27" t="s">
        <v>92</v>
      </c>
      <c r="B81" s="47">
        <v>984</v>
      </c>
      <c r="C81" s="29" t="s">
        <v>6</v>
      </c>
      <c r="D81" s="29" t="s">
        <v>46</v>
      </c>
      <c r="E81" s="24" t="s">
        <v>115</v>
      </c>
      <c r="F81" s="24" t="s">
        <v>0</v>
      </c>
      <c r="G81" s="62">
        <f>SUM(G82)</f>
        <v>2749.099</v>
      </c>
      <c r="H81" s="52">
        <f>SUM(H82)</f>
        <v>1022.23</v>
      </c>
      <c r="I81" s="52">
        <f>SUM(I82)</f>
        <v>1115.07</v>
      </c>
    </row>
    <row r="82" spans="1:9" s="9" customFormat="1" ht="17.25" customHeight="1">
      <c r="A82" s="27" t="s">
        <v>58</v>
      </c>
      <c r="B82" s="49">
        <v>984</v>
      </c>
      <c r="C82" s="29" t="s">
        <v>6</v>
      </c>
      <c r="D82" s="29" t="s">
        <v>46</v>
      </c>
      <c r="E82" s="24" t="s">
        <v>116</v>
      </c>
      <c r="F82" s="31" t="s">
        <v>0</v>
      </c>
      <c r="G82" s="62">
        <f>SUM(G83+G85+G88)</f>
        <v>2749.099</v>
      </c>
      <c r="H82" s="52">
        <f>SUM(H83+H85+H88)</f>
        <v>1022.23</v>
      </c>
      <c r="I82" s="52">
        <f>SUM(I83+I85+I88)</f>
        <v>1115.07</v>
      </c>
    </row>
    <row r="83" spans="1:9" s="9" customFormat="1" ht="17.25" customHeight="1">
      <c r="A83" s="27" t="s">
        <v>66</v>
      </c>
      <c r="B83" s="49">
        <v>984</v>
      </c>
      <c r="C83" s="29" t="s">
        <v>6</v>
      </c>
      <c r="D83" s="29" t="s">
        <v>46</v>
      </c>
      <c r="E83" s="24" t="s">
        <v>118</v>
      </c>
      <c r="F83" s="31" t="s">
        <v>0</v>
      </c>
      <c r="G83" s="62">
        <f>SUM(G84)</f>
        <v>100</v>
      </c>
      <c r="H83" s="52">
        <f>SUM(H84)</f>
        <v>100</v>
      </c>
      <c r="I83" s="52">
        <f>SUM(I84)</f>
        <v>100</v>
      </c>
    </row>
    <row r="84" spans="1:9" s="9" customFormat="1" ht="18.75" customHeight="1">
      <c r="A84" s="26" t="s">
        <v>54</v>
      </c>
      <c r="B84" s="49">
        <v>984</v>
      </c>
      <c r="C84" s="29" t="s">
        <v>6</v>
      </c>
      <c r="D84" s="29" t="s">
        <v>46</v>
      </c>
      <c r="E84" s="24" t="s">
        <v>118</v>
      </c>
      <c r="F84" s="31" t="s">
        <v>52</v>
      </c>
      <c r="G84" s="62">
        <v>100</v>
      </c>
      <c r="H84" s="52">
        <v>100</v>
      </c>
      <c r="I84" s="52">
        <v>100</v>
      </c>
    </row>
    <row r="85" spans="1:9" s="9" customFormat="1" ht="17.25" customHeight="1">
      <c r="A85" s="27" t="s">
        <v>67</v>
      </c>
      <c r="B85" s="49">
        <v>984</v>
      </c>
      <c r="C85" s="29" t="s">
        <v>6</v>
      </c>
      <c r="D85" s="29" t="s">
        <v>46</v>
      </c>
      <c r="E85" s="24" t="s">
        <v>117</v>
      </c>
      <c r="F85" s="31" t="s">
        <v>0</v>
      </c>
      <c r="G85" s="62">
        <f>SUM(G86)</f>
        <v>855.52</v>
      </c>
      <c r="H85" s="52">
        <f>SUM(H86)</f>
        <v>520.03</v>
      </c>
      <c r="I85" s="52">
        <f>SUM(I86)</f>
        <v>612.87</v>
      </c>
    </row>
    <row r="86" spans="1:9" s="9" customFormat="1" ht="21" customHeight="1">
      <c r="A86" s="26" t="s">
        <v>54</v>
      </c>
      <c r="B86" s="49">
        <v>984</v>
      </c>
      <c r="C86" s="29" t="s">
        <v>6</v>
      </c>
      <c r="D86" s="29" t="s">
        <v>46</v>
      </c>
      <c r="E86" s="24" t="s">
        <v>117</v>
      </c>
      <c r="F86" s="29" t="s">
        <v>52</v>
      </c>
      <c r="G86" s="62">
        <v>855.52</v>
      </c>
      <c r="H86" s="52">
        <v>520.03</v>
      </c>
      <c r="I86" s="52">
        <v>612.87</v>
      </c>
    </row>
    <row r="87" spans="1:9" s="9" customFormat="1" ht="17.25" customHeight="1">
      <c r="A87" s="27" t="s">
        <v>68</v>
      </c>
      <c r="B87" s="49">
        <v>984</v>
      </c>
      <c r="C87" s="29" t="s">
        <v>6</v>
      </c>
      <c r="D87" s="29" t="s">
        <v>46</v>
      </c>
      <c r="E87" s="24" t="s">
        <v>129</v>
      </c>
      <c r="F87" s="29" t="s">
        <v>0</v>
      </c>
      <c r="G87" s="62">
        <f>SUM(G88)</f>
        <v>1793.579</v>
      </c>
      <c r="H87" s="52">
        <f>SUM(H88)</f>
        <v>402.2</v>
      </c>
      <c r="I87" s="52">
        <f>SUM(I88)</f>
        <v>402.2</v>
      </c>
    </row>
    <row r="88" spans="1:9" s="9" customFormat="1" ht="18.75" customHeight="1">
      <c r="A88" s="26" t="s">
        <v>54</v>
      </c>
      <c r="B88" s="47">
        <v>984</v>
      </c>
      <c r="C88" s="29" t="s">
        <v>6</v>
      </c>
      <c r="D88" s="29" t="s">
        <v>46</v>
      </c>
      <c r="E88" s="24" t="s">
        <v>129</v>
      </c>
      <c r="F88" s="24" t="s">
        <v>52</v>
      </c>
      <c r="G88" s="62">
        <v>1793.579</v>
      </c>
      <c r="H88" s="52">
        <v>402.2</v>
      </c>
      <c r="I88" s="52">
        <v>402.2</v>
      </c>
    </row>
    <row r="89" spans="1:9" s="9" customFormat="1" ht="52.5" customHeight="1" hidden="1">
      <c r="A89" s="25" t="s">
        <v>93</v>
      </c>
      <c r="B89" s="47">
        <v>984</v>
      </c>
      <c r="C89" s="29" t="s">
        <v>6</v>
      </c>
      <c r="D89" s="29" t="s">
        <v>46</v>
      </c>
      <c r="E89" s="24" t="s">
        <v>130</v>
      </c>
      <c r="F89" s="24" t="s">
        <v>0</v>
      </c>
      <c r="G89" s="62">
        <f aca="true" t="shared" si="9" ref="G89:I90">G90</f>
        <v>0</v>
      </c>
      <c r="H89" s="52">
        <f t="shared" si="9"/>
        <v>0</v>
      </c>
      <c r="I89" s="52">
        <f t="shared" si="9"/>
        <v>0</v>
      </c>
    </row>
    <row r="90" spans="1:9" s="9" customFormat="1" ht="71.25" customHeight="1" hidden="1">
      <c r="A90" s="44" t="s">
        <v>131</v>
      </c>
      <c r="B90" s="47">
        <v>984</v>
      </c>
      <c r="C90" s="29" t="s">
        <v>6</v>
      </c>
      <c r="D90" s="29" t="s">
        <v>46</v>
      </c>
      <c r="E90" s="24" t="s">
        <v>157</v>
      </c>
      <c r="F90" s="24" t="s">
        <v>0</v>
      </c>
      <c r="G90" s="62">
        <f t="shared" si="9"/>
        <v>0</v>
      </c>
      <c r="H90" s="52">
        <f t="shared" si="9"/>
        <v>0</v>
      </c>
      <c r="I90" s="52">
        <f t="shared" si="9"/>
        <v>0</v>
      </c>
    </row>
    <row r="91" spans="1:9" s="9" customFormat="1" ht="21" customHeight="1" hidden="1">
      <c r="A91" s="26" t="s">
        <v>54</v>
      </c>
      <c r="B91" s="47">
        <v>984</v>
      </c>
      <c r="C91" s="29" t="s">
        <v>6</v>
      </c>
      <c r="D91" s="29" t="s">
        <v>46</v>
      </c>
      <c r="E91" s="24" t="s">
        <v>157</v>
      </c>
      <c r="F91" s="29" t="s">
        <v>52</v>
      </c>
      <c r="G91" s="62"/>
      <c r="H91" s="52"/>
      <c r="I91" s="52"/>
    </row>
    <row r="92" spans="1:9" s="9" customFormat="1" ht="15.75">
      <c r="A92" s="21" t="s">
        <v>12</v>
      </c>
      <c r="B92" s="48">
        <v>984</v>
      </c>
      <c r="C92" s="22" t="s">
        <v>2</v>
      </c>
      <c r="D92" s="22" t="s">
        <v>3</v>
      </c>
      <c r="E92" s="22" t="s">
        <v>103</v>
      </c>
      <c r="F92" s="22" t="s">
        <v>0</v>
      </c>
      <c r="G92" s="63">
        <f>SUM(G93+G106+G116)</f>
        <v>3244.477</v>
      </c>
      <c r="H92" s="53">
        <f>SUM(H93+H106+H116)</f>
        <v>1875.1699999999998</v>
      </c>
      <c r="I92" s="53">
        <f>SUM(I93+I106+I116)</f>
        <v>1772.9099999999999</v>
      </c>
    </row>
    <row r="93" spans="1:9" s="9" customFormat="1" ht="15.75">
      <c r="A93" s="21" t="s">
        <v>13</v>
      </c>
      <c r="B93" s="48">
        <v>984</v>
      </c>
      <c r="C93" s="22" t="s">
        <v>2</v>
      </c>
      <c r="D93" s="22" t="s">
        <v>4</v>
      </c>
      <c r="E93" s="22" t="s">
        <v>103</v>
      </c>
      <c r="F93" s="22" t="s">
        <v>0</v>
      </c>
      <c r="G93" s="63">
        <f>SUM(G94)</f>
        <v>1183.874</v>
      </c>
      <c r="H93" s="63">
        <f>SUM(H94)</f>
        <v>179</v>
      </c>
      <c r="I93" s="63">
        <f>SUM(I94)</f>
        <v>177.18</v>
      </c>
    </row>
    <row r="94" spans="1:9" s="8" customFormat="1" ht="47.25">
      <c r="A94" s="25" t="s">
        <v>94</v>
      </c>
      <c r="B94" s="47">
        <v>984</v>
      </c>
      <c r="C94" s="24" t="s">
        <v>2</v>
      </c>
      <c r="D94" s="24" t="s">
        <v>4</v>
      </c>
      <c r="E94" s="24" t="s">
        <v>132</v>
      </c>
      <c r="F94" s="24" t="s">
        <v>0</v>
      </c>
      <c r="G94" s="62">
        <f>SUM(G95+G98+G101)</f>
        <v>1183.874</v>
      </c>
      <c r="H94" s="52">
        <f>SUM(H95+H98+H102)</f>
        <v>179</v>
      </c>
      <c r="I94" s="52">
        <f>SUM(I95+I98+I102)</f>
        <v>177.18</v>
      </c>
    </row>
    <row r="95" spans="1:9" s="8" customFormat="1" ht="19.5" customHeight="1">
      <c r="A95" s="25" t="s">
        <v>58</v>
      </c>
      <c r="B95" s="47">
        <v>984</v>
      </c>
      <c r="C95" s="24" t="s">
        <v>2</v>
      </c>
      <c r="D95" s="24" t="s">
        <v>4</v>
      </c>
      <c r="E95" s="24" t="s">
        <v>133</v>
      </c>
      <c r="F95" s="24" t="s">
        <v>0</v>
      </c>
      <c r="G95" s="62">
        <f>SUM(G97)</f>
        <v>526.274</v>
      </c>
      <c r="H95" s="52">
        <f>SUM(H97)</f>
        <v>179</v>
      </c>
      <c r="I95" s="52">
        <f>SUM(I97)</f>
        <v>177.18</v>
      </c>
    </row>
    <row r="96" spans="1:9" s="8" customFormat="1" ht="16.5" customHeight="1">
      <c r="A96" s="25" t="s">
        <v>69</v>
      </c>
      <c r="B96" s="47">
        <v>984</v>
      </c>
      <c r="C96" s="24" t="s">
        <v>2</v>
      </c>
      <c r="D96" s="24" t="s">
        <v>4</v>
      </c>
      <c r="E96" s="24" t="s">
        <v>134</v>
      </c>
      <c r="F96" s="24" t="s">
        <v>0</v>
      </c>
      <c r="G96" s="62">
        <f>SUM(G97)</f>
        <v>526.274</v>
      </c>
      <c r="H96" s="52">
        <f>SUM(H97)</f>
        <v>179</v>
      </c>
      <c r="I96" s="52">
        <f>SUM(I97)</f>
        <v>177.18</v>
      </c>
    </row>
    <row r="97" spans="1:9" s="8" customFormat="1" ht="20.25" customHeight="1">
      <c r="A97" s="26" t="s">
        <v>54</v>
      </c>
      <c r="B97" s="47">
        <v>984</v>
      </c>
      <c r="C97" s="24" t="s">
        <v>2</v>
      </c>
      <c r="D97" s="24" t="s">
        <v>4</v>
      </c>
      <c r="E97" s="24" t="s">
        <v>134</v>
      </c>
      <c r="F97" s="24" t="s">
        <v>52</v>
      </c>
      <c r="G97" s="62">
        <v>526.274</v>
      </c>
      <c r="H97" s="52">
        <v>179</v>
      </c>
      <c r="I97" s="52">
        <v>177.18</v>
      </c>
    </row>
    <row r="98" spans="1:9" s="8" customFormat="1" ht="58.5" customHeight="1">
      <c r="A98" s="25" t="s">
        <v>185</v>
      </c>
      <c r="B98" s="71">
        <v>984</v>
      </c>
      <c r="C98" s="29" t="s">
        <v>2</v>
      </c>
      <c r="D98" s="29" t="s">
        <v>4</v>
      </c>
      <c r="E98" s="29" t="s">
        <v>186</v>
      </c>
      <c r="F98" s="29" t="s">
        <v>0</v>
      </c>
      <c r="G98" s="62">
        <f aca="true" t="shared" si="10" ref="G98:I99">SUM(G99)</f>
        <v>496.11</v>
      </c>
      <c r="H98" s="52">
        <f t="shared" si="10"/>
        <v>0</v>
      </c>
      <c r="I98" s="52">
        <f t="shared" si="10"/>
        <v>0</v>
      </c>
    </row>
    <row r="99" spans="1:9" s="8" customFormat="1" ht="35.25" customHeight="1">
      <c r="A99" s="28" t="s">
        <v>187</v>
      </c>
      <c r="B99" s="71">
        <v>984</v>
      </c>
      <c r="C99" s="29" t="s">
        <v>2</v>
      </c>
      <c r="D99" s="29" t="s">
        <v>4</v>
      </c>
      <c r="E99" s="29" t="s">
        <v>188</v>
      </c>
      <c r="F99" s="29" t="s">
        <v>0</v>
      </c>
      <c r="G99" s="62">
        <f t="shared" si="10"/>
        <v>496.11</v>
      </c>
      <c r="H99" s="52">
        <f t="shared" si="10"/>
        <v>0</v>
      </c>
      <c r="I99" s="52">
        <f t="shared" si="10"/>
        <v>0</v>
      </c>
    </row>
    <row r="100" spans="1:9" s="8" customFormat="1" ht="35.25" customHeight="1">
      <c r="A100" s="26" t="s">
        <v>101</v>
      </c>
      <c r="B100" s="71">
        <v>984</v>
      </c>
      <c r="C100" s="29" t="s">
        <v>2</v>
      </c>
      <c r="D100" s="29" t="s">
        <v>4</v>
      </c>
      <c r="E100" s="29" t="s">
        <v>188</v>
      </c>
      <c r="F100" s="29" t="s">
        <v>100</v>
      </c>
      <c r="G100" s="62">
        <v>496.11</v>
      </c>
      <c r="H100" s="52">
        <v>0</v>
      </c>
      <c r="I100" s="52">
        <v>0</v>
      </c>
    </row>
    <row r="101" spans="1:9" s="8" customFormat="1" ht="34.5" customHeight="1">
      <c r="A101" s="28" t="s">
        <v>70</v>
      </c>
      <c r="B101" s="71">
        <v>984</v>
      </c>
      <c r="C101" s="29" t="s">
        <v>2</v>
      </c>
      <c r="D101" s="29" t="s">
        <v>4</v>
      </c>
      <c r="E101" s="29" t="s">
        <v>189</v>
      </c>
      <c r="F101" s="29" t="s">
        <v>0</v>
      </c>
      <c r="G101" s="62">
        <f>SUM(G103+G105)</f>
        <v>161.49</v>
      </c>
      <c r="H101" s="52">
        <f>SUM(H103+H105)</f>
        <v>0</v>
      </c>
      <c r="I101" s="52">
        <f>SUM(I103+I105)</f>
        <v>0</v>
      </c>
    </row>
    <row r="102" spans="1:9" s="8" customFormat="1" ht="63">
      <c r="A102" s="28" t="s">
        <v>187</v>
      </c>
      <c r="B102" s="71">
        <v>984</v>
      </c>
      <c r="C102" s="29" t="s">
        <v>2</v>
      </c>
      <c r="D102" s="29" t="s">
        <v>4</v>
      </c>
      <c r="E102" s="29" t="s">
        <v>190</v>
      </c>
      <c r="F102" s="29" t="s">
        <v>0</v>
      </c>
      <c r="G102" s="62">
        <f>SUM(G103)</f>
        <v>161.424</v>
      </c>
      <c r="H102" s="52">
        <f>SUM(H103)</f>
        <v>0</v>
      </c>
      <c r="I102" s="52">
        <f>SUM(I103)</f>
        <v>0</v>
      </c>
    </row>
    <row r="103" spans="1:9" s="8" customFormat="1" ht="36.75" customHeight="1">
      <c r="A103" s="26" t="s">
        <v>101</v>
      </c>
      <c r="B103" s="71">
        <v>984</v>
      </c>
      <c r="C103" s="29" t="s">
        <v>2</v>
      </c>
      <c r="D103" s="29" t="s">
        <v>4</v>
      </c>
      <c r="E103" s="29" t="s">
        <v>190</v>
      </c>
      <c r="F103" s="29" t="s">
        <v>100</v>
      </c>
      <c r="G103" s="62">
        <v>161.424</v>
      </c>
      <c r="H103" s="52">
        <v>0</v>
      </c>
      <c r="I103" s="52">
        <v>0</v>
      </c>
    </row>
    <row r="104" spans="1:9" s="8" customFormat="1" ht="63" customHeight="1">
      <c r="A104" s="28" t="s">
        <v>183</v>
      </c>
      <c r="B104" s="47">
        <v>984</v>
      </c>
      <c r="C104" s="29" t="s">
        <v>2</v>
      </c>
      <c r="D104" s="29" t="s">
        <v>4</v>
      </c>
      <c r="E104" s="29" t="s">
        <v>184</v>
      </c>
      <c r="F104" s="29" t="s">
        <v>0</v>
      </c>
      <c r="G104" s="62">
        <f>SUM(G105)</f>
        <v>0.066</v>
      </c>
      <c r="H104" s="52">
        <f>SUM(H105)</f>
        <v>0</v>
      </c>
      <c r="I104" s="52">
        <f>SUM(I105)</f>
        <v>0</v>
      </c>
    </row>
    <row r="105" spans="1:9" s="8" customFormat="1" ht="32.25" customHeight="1">
      <c r="A105" s="26" t="s">
        <v>101</v>
      </c>
      <c r="B105" s="47">
        <v>984</v>
      </c>
      <c r="C105" s="29" t="s">
        <v>2</v>
      </c>
      <c r="D105" s="29" t="s">
        <v>4</v>
      </c>
      <c r="E105" s="29" t="s">
        <v>184</v>
      </c>
      <c r="F105" s="29" t="s">
        <v>100</v>
      </c>
      <c r="G105" s="62">
        <v>0.066</v>
      </c>
      <c r="H105" s="52">
        <v>0</v>
      </c>
      <c r="I105" s="52">
        <v>0</v>
      </c>
    </row>
    <row r="106" spans="1:9" s="9" customFormat="1" ht="15.75">
      <c r="A106" s="32" t="s">
        <v>14</v>
      </c>
      <c r="B106" s="48">
        <v>984</v>
      </c>
      <c r="C106" s="22" t="s">
        <v>2</v>
      </c>
      <c r="D106" s="22" t="s">
        <v>5</v>
      </c>
      <c r="E106" s="22" t="s">
        <v>103</v>
      </c>
      <c r="F106" s="22" t="s">
        <v>0</v>
      </c>
      <c r="G106" s="63">
        <f>SUM(G107+G111)</f>
        <v>191.667</v>
      </c>
      <c r="H106" s="53">
        <f>SUM(H107+H111)</f>
        <v>201.8</v>
      </c>
      <c r="I106" s="53">
        <f>SUM(I107+I111)</f>
        <v>171.72</v>
      </c>
    </row>
    <row r="107" spans="1:9" s="8" customFormat="1" ht="38.25" customHeight="1">
      <c r="A107" s="25" t="s">
        <v>95</v>
      </c>
      <c r="B107" s="47">
        <v>984</v>
      </c>
      <c r="C107" s="24" t="s">
        <v>2</v>
      </c>
      <c r="D107" s="24" t="s">
        <v>5</v>
      </c>
      <c r="E107" s="24" t="s">
        <v>135</v>
      </c>
      <c r="F107" s="24" t="s">
        <v>0</v>
      </c>
      <c r="G107" s="62">
        <f aca="true" t="shared" si="11" ref="G107:I109">SUM(G108)</f>
        <v>30</v>
      </c>
      <c r="H107" s="52">
        <f t="shared" si="11"/>
        <v>30</v>
      </c>
      <c r="I107" s="52">
        <f t="shared" si="11"/>
        <v>30</v>
      </c>
    </row>
    <row r="108" spans="1:9" s="8" customFormat="1" ht="15.75">
      <c r="A108" s="25" t="s">
        <v>58</v>
      </c>
      <c r="B108" s="47">
        <v>984</v>
      </c>
      <c r="C108" s="24" t="s">
        <v>2</v>
      </c>
      <c r="D108" s="24" t="s">
        <v>5</v>
      </c>
      <c r="E108" s="24" t="s">
        <v>136</v>
      </c>
      <c r="F108" s="24" t="s">
        <v>0</v>
      </c>
      <c r="G108" s="62">
        <f t="shared" si="11"/>
        <v>30</v>
      </c>
      <c r="H108" s="52">
        <f t="shared" si="11"/>
        <v>30</v>
      </c>
      <c r="I108" s="52">
        <f t="shared" si="11"/>
        <v>30</v>
      </c>
    </row>
    <row r="109" spans="1:9" s="8" customFormat="1" ht="47.25">
      <c r="A109" s="25" t="s">
        <v>71</v>
      </c>
      <c r="B109" s="47">
        <v>984</v>
      </c>
      <c r="C109" s="24" t="s">
        <v>2</v>
      </c>
      <c r="D109" s="24" t="s">
        <v>5</v>
      </c>
      <c r="E109" s="24" t="s">
        <v>137</v>
      </c>
      <c r="F109" s="24" t="s">
        <v>0</v>
      </c>
      <c r="G109" s="62">
        <f t="shared" si="11"/>
        <v>30</v>
      </c>
      <c r="H109" s="52">
        <f t="shared" si="11"/>
        <v>30</v>
      </c>
      <c r="I109" s="52">
        <f t="shared" si="11"/>
        <v>30</v>
      </c>
    </row>
    <row r="110" spans="1:9" s="8" customFormat="1" ht="24" customHeight="1">
      <c r="A110" s="26" t="s">
        <v>54</v>
      </c>
      <c r="B110" s="49">
        <v>984</v>
      </c>
      <c r="C110" s="29" t="s">
        <v>2</v>
      </c>
      <c r="D110" s="29" t="s">
        <v>5</v>
      </c>
      <c r="E110" s="24" t="s">
        <v>137</v>
      </c>
      <c r="F110" s="29" t="s">
        <v>52</v>
      </c>
      <c r="G110" s="62">
        <v>30</v>
      </c>
      <c r="H110" s="52">
        <v>30</v>
      </c>
      <c r="I110" s="52">
        <v>30</v>
      </c>
    </row>
    <row r="111" spans="1:9" s="8" customFormat="1" ht="47.25">
      <c r="A111" s="25" t="s">
        <v>94</v>
      </c>
      <c r="B111" s="49">
        <v>984</v>
      </c>
      <c r="C111" s="29" t="s">
        <v>2</v>
      </c>
      <c r="D111" s="29" t="s">
        <v>5</v>
      </c>
      <c r="E111" s="29" t="s">
        <v>132</v>
      </c>
      <c r="F111" s="29" t="s">
        <v>0</v>
      </c>
      <c r="G111" s="62">
        <f aca="true" t="shared" si="12" ref="G111:I112">SUM(G112)</f>
        <v>161.667</v>
      </c>
      <c r="H111" s="52">
        <f t="shared" si="12"/>
        <v>171.8</v>
      </c>
      <c r="I111" s="52">
        <f t="shared" si="12"/>
        <v>141.72</v>
      </c>
    </row>
    <row r="112" spans="1:9" s="8" customFormat="1" ht="15.75">
      <c r="A112" s="25" t="s">
        <v>58</v>
      </c>
      <c r="B112" s="49">
        <v>984</v>
      </c>
      <c r="C112" s="29" t="s">
        <v>2</v>
      </c>
      <c r="D112" s="29" t="s">
        <v>5</v>
      </c>
      <c r="E112" s="29" t="s">
        <v>133</v>
      </c>
      <c r="F112" s="29" t="s">
        <v>0</v>
      </c>
      <c r="G112" s="62">
        <f t="shared" si="12"/>
        <v>161.667</v>
      </c>
      <c r="H112" s="52">
        <f t="shared" si="12"/>
        <v>171.8</v>
      </c>
      <c r="I112" s="52">
        <f t="shared" si="12"/>
        <v>141.72</v>
      </c>
    </row>
    <row r="113" spans="1:9" s="8" customFormat="1" ht="15.75">
      <c r="A113" s="27" t="s">
        <v>72</v>
      </c>
      <c r="B113" s="49">
        <v>984</v>
      </c>
      <c r="C113" s="29" t="s">
        <v>2</v>
      </c>
      <c r="D113" s="29" t="s">
        <v>5</v>
      </c>
      <c r="E113" s="29" t="s">
        <v>138</v>
      </c>
      <c r="F113" s="29" t="s">
        <v>0</v>
      </c>
      <c r="G113" s="62">
        <f>SUM(G114+G115)</f>
        <v>161.667</v>
      </c>
      <c r="H113" s="52">
        <f>SUM(H114+H115)</f>
        <v>171.8</v>
      </c>
      <c r="I113" s="52">
        <f>SUM(I114+I115)</f>
        <v>141.72</v>
      </c>
    </row>
    <row r="114" spans="1:9" s="8" customFormat="1" ht="24" customHeight="1">
      <c r="A114" s="26" t="s">
        <v>54</v>
      </c>
      <c r="B114" s="47">
        <v>984</v>
      </c>
      <c r="C114" s="24" t="s">
        <v>2</v>
      </c>
      <c r="D114" s="24" t="s">
        <v>5</v>
      </c>
      <c r="E114" s="29" t="s">
        <v>138</v>
      </c>
      <c r="F114" s="24" t="s">
        <v>52</v>
      </c>
      <c r="G114" s="62">
        <v>139.367</v>
      </c>
      <c r="H114" s="52">
        <v>149.5</v>
      </c>
      <c r="I114" s="52">
        <v>119.42</v>
      </c>
    </row>
    <row r="115" spans="1:9" s="8" customFormat="1" ht="19.5" customHeight="1">
      <c r="A115" s="26" t="s">
        <v>55</v>
      </c>
      <c r="B115" s="47">
        <v>984</v>
      </c>
      <c r="C115" s="24" t="s">
        <v>2</v>
      </c>
      <c r="D115" s="24" t="s">
        <v>5</v>
      </c>
      <c r="E115" s="29" t="s">
        <v>138</v>
      </c>
      <c r="F115" s="30" t="s">
        <v>53</v>
      </c>
      <c r="G115" s="62">
        <v>22.3</v>
      </c>
      <c r="H115" s="52">
        <v>22.3</v>
      </c>
      <c r="I115" s="52">
        <v>22.3</v>
      </c>
    </row>
    <row r="116" spans="1:9" s="9" customFormat="1" ht="15.75">
      <c r="A116" s="21" t="s">
        <v>18</v>
      </c>
      <c r="B116" s="48">
        <v>984</v>
      </c>
      <c r="C116" s="22" t="s">
        <v>2</v>
      </c>
      <c r="D116" s="22" t="s">
        <v>19</v>
      </c>
      <c r="E116" s="22" t="s">
        <v>103</v>
      </c>
      <c r="F116" s="22" t="s">
        <v>0</v>
      </c>
      <c r="G116" s="63">
        <f>SUM(G117+G121+G125+G135)</f>
        <v>1868.9360000000001</v>
      </c>
      <c r="H116" s="53">
        <f>SUM(H117+H121+H125+H135)</f>
        <v>1494.37</v>
      </c>
      <c r="I116" s="53">
        <f>SUM(I117+I121+I125+I135)</f>
        <v>1424.01</v>
      </c>
    </row>
    <row r="117" spans="1:9" s="8" customFormat="1" ht="47.25">
      <c r="A117" s="27" t="s">
        <v>96</v>
      </c>
      <c r="B117" s="47">
        <v>984</v>
      </c>
      <c r="C117" s="24" t="s">
        <v>2</v>
      </c>
      <c r="D117" s="24" t="s">
        <v>19</v>
      </c>
      <c r="E117" s="24" t="s">
        <v>109</v>
      </c>
      <c r="F117" s="24" t="s">
        <v>0</v>
      </c>
      <c r="G117" s="62">
        <f aca="true" t="shared" si="13" ref="G117:I119">SUM(G118)</f>
        <v>95.508</v>
      </c>
      <c r="H117" s="52">
        <f t="shared" si="13"/>
        <v>67</v>
      </c>
      <c r="I117" s="52">
        <f t="shared" si="13"/>
        <v>47</v>
      </c>
    </row>
    <row r="118" spans="1:9" s="8" customFormat="1" ht="15.75">
      <c r="A118" s="25" t="s">
        <v>58</v>
      </c>
      <c r="B118" s="47">
        <v>984</v>
      </c>
      <c r="C118" s="24" t="s">
        <v>2</v>
      </c>
      <c r="D118" s="24" t="s">
        <v>19</v>
      </c>
      <c r="E118" s="24" t="s">
        <v>126</v>
      </c>
      <c r="F118" s="24" t="s">
        <v>0</v>
      </c>
      <c r="G118" s="62">
        <f t="shared" si="13"/>
        <v>95.508</v>
      </c>
      <c r="H118" s="52">
        <f t="shared" si="13"/>
        <v>67</v>
      </c>
      <c r="I118" s="52">
        <f t="shared" si="13"/>
        <v>47</v>
      </c>
    </row>
    <row r="119" spans="1:9" s="8" customFormat="1" ht="31.5">
      <c r="A119" s="25" t="s">
        <v>73</v>
      </c>
      <c r="B119" s="47">
        <v>984</v>
      </c>
      <c r="C119" s="24" t="s">
        <v>2</v>
      </c>
      <c r="D119" s="24" t="s">
        <v>19</v>
      </c>
      <c r="E119" s="24" t="s">
        <v>139</v>
      </c>
      <c r="F119" s="24" t="s">
        <v>0</v>
      </c>
      <c r="G119" s="62">
        <f t="shared" si="13"/>
        <v>95.508</v>
      </c>
      <c r="H119" s="52">
        <f t="shared" si="13"/>
        <v>67</v>
      </c>
      <c r="I119" s="52">
        <f t="shared" si="13"/>
        <v>47</v>
      </c>
    </row>
    <row r="120" spans="1:9" s="8" customFormat="1" ht="20.25" customHeight="1">
      <c r="A120" s="26" t="s">
        <v>54</v>
      </c>
      <c r="B120" s="47">
        <v>984</v>
      </c>
      <c r="C120" s="24" t="s">
        <v>2</v>
      </c>
      <c r="D120" s="24" t="s">
        <v>19</v>
      </c>
      <c r="E120" s="24" t="s">
        <v>139</v>
      </c>
      <c r="F120" s="24" t="s">
        <v>52</v>
      </c>
      <c r="G120" s="62">
        <v>95.508</v>
      </c>
      <c r="H120" s="52">
        <v>67</v>
      </c>
      <c r="I120" s="52">
        <v>47</v>
      </c>
    </row>
    <row r="121" spans="1:9" s="8" customFormat="1" ht="47.25">
      <c r="A121" s="27" t="s">
        <v>97</v>
      </c>
      <c r="B121" s="47">
        <v>984</v>
      </c>
      <c r="C121" s="24" t="s">
        <v>2</v>
      </c>
      <c r="D121" s="24" t="s">
        <v>19</v>
      </c>
      <c r="E121" s="24" t="s">
        <v>140</v>
      </c>
      <c r="F121" s="24" t="s">
        <v>0</v>
      </c>
      <c r="G121" s="62">
        <f aca="true" t="shared" si="14" ref="G121:I123">SUM(G122)</f>
        <v>63.299</v>
      </c>
      <c r="H121" s="52">
        <f t="shared" si="14"/>
        <v>48</v>
      </c>
      <c r="I121" s="52">
        <f t="shared" si="14"/>
        <v>23</v>
      </c>
    </row>
    <row r="122" spans="1:9" s="8" customFormat="1" ht="15.75">
      <c r="A122" s="27" t="s">
        <v>58</v>
      </c>
      <c r="B122" s="47">
        <v>984</v>
      </c>
      <c r="C122" s="24" t="s">
        <v>2</v>
      </c>
      <c r="D122" s="24" t="s">
        <v>19</v>
      </c>
      <c r="E122" s="24" t="s">
        <v>141</v>
      </c>
      <c r="F122" s="24" t="s">
        <v>0</v>
      </c>
      <c r="G122" s="62">
        <f t="shared" si="14"/>
        <v>63.299</v>
      </c>
      <c r="H122" s="52">
        <f t="shared" si="14"/>
        <v>48</v>
      </c>
      <c r="I122" s="52">
        <f t="shared" si="14"/>
        <v>23</v>
      </c>
    </row>
    <row r="123" spans="1:9" s="8" customFormat="1" ht="15.75">
      <c r="A123" s="27" t="s">
        <v>74</v>
      </c>
      <c r="B123" s="47">
        <v>984</v>
      </c>
      <c r="C123" s="24" t="s">
        <v>2</v>
      </c>
      <c r="D123" s="24" t="s">
        <v>19</v>
      </c>
      <c r="E123" s="24" t="s">
        <v>142</v>
      </c>
      <c r="F123" s="24" t="s">
        <v>0</v>
      </c>
      <c r="G123" s="62">
        <f t="shared" si="14"/>
        <v>63.299</v>
      </c>
      <c r="H123" s="52">
        <f t="shared" si="14"/>
        <v>48</v>
      </c>
      <c r="I123" s="52">
        <f t="shared" si="14"/>
        <v>23</v>
      </c>
    </row>
    <row r="124" spans="1:9" s="8" customFormat="1" ht="18.75" customHeight="1">
      <c r="A124" s="26" t="s">
        <v>54</v>
      </c>
      <c r="B124" s="47">
        <v>984</v>
      </c>
      <c r="C124" s="24" t="s">
        <v>2</v>
      </c>
      <c r="D124" s="24" t="s">
        <v>19</v>
      </c>
      <c r="E124" s="24" t="s">
        <v>142</v>
      </c>
      <c r="F124" s="24" t="s">
        <v>52</v>
      </c>
      <c r="G124" s="62">
        <v>63.299</v>
      </c>
      <c r="H124" s="52">
        <v>48</v>
      </c>
      <c r="I124" s="52">
        <v>23</v>
      </c>
    </row>
    <row r="125" spans="1:9" s="8" customFormat="1" ht="38.25" customHeight="1">
      <c r="A125" s="27" t="s">
        <v>98</v>
      </c>
      <c r="B125" s="47">
        <v>984</v>
      </c>
      <c r="C125" s="24" t="s">
        <v>2</v>
      </c>
      <c r="D125" s="24" t="s">
        <v>19</v>
      </c>
      <c r="E125" s="24" t="s">
        <v>143</v>
      </c>
      <c r="F125" s="24" t="s">
        <v>0</v>
      </c>
      <c r="G125" s="62">
        <f>SUM(G126)</f>
        <v>1360.19</v>
      </c>
      <c r="H125" s="52">
        <f>SUM(H126)</f>
        <v>1379.37</v>
      </c>
      <c r="I125" s="52">
        <f>SUM(I126)</f>
        <v>1354.01</v>
      </c>
    </row>
    <row r="126" spans="1:9" s="8" customFormat="1" ht="15.75">
      <c r="A126" s="27" t="s">
        <v>58</v>
      </c>
      <c r="B126" s="47">
        <v>984</v>
      </c>
      <c r="C126" s="24" t="s">
        <v>2</v>
      </c>
      <c r="D126" s="24" t="s">
        <v>19</v>
      </c>
      <c r="E126" s="24" t="s">
        <v>144</v>
      </c>
      <c r="F126" s="24" t="s">
        <v>0</v>
      </c>
      <c r="G126" s="62">
        <f>SUM(G128+G130+G132+G134)</f>
        <v>1360.19</v>
      </c>
      <c r="H126" s="52">
        <f>SUM(H128+H130+H132+H134)</f>
        <v>1379.37</v>
      </c>
      <c r="I126" s="52">
        <f>SUM(I128+I130+I132+I134)</f>
        <v>1354.01</v>
      </c>
    </row>
    <row r="127" spans="1:9" s="8" customFormat="1" ht="15.75">
      <c r="A127" s="27" t="s">
        <v>75</v>
      </c>
      <c r="B127" s="47">
        <v>984</v>
      </c>
      <c r="C127" s="24" t="s">
        <v>2</v>
      </c>
      <c r="D127" s="24" t="s">
        <v>19</v>
      </c>
      <c r="E127" s="24" t="s">
        <v>145</v>
      </c>
      <c r="F127" s="24" t="s">
        <v>0</v>
      </c>
      <c r="G127" s="62">
        <f>SUM(G128)</f>
        <v>1143.65</v>
      </c>
      <c r="H127" s="52">
        <f>SUM(H128)</f>
        <v>1189.28</v>
      </c>
      <c r="I127" s="52">
        <f>SUM(I128)</f>
        <v>1196.24</v>
      </c>
    </row>
    <row r="128" spans="1:9" s="8" customFormat="1" ht="21.75" customHeight="1">
      <c r="A128" s="26" t="s">
        <v>54</v>
      </c>
      <c r="B128" s="47">
        <v>984</v>
      </c>
      <c r="C128" s="24" t="s">
        <v>2</v>
      </c>
      <c r="D128" s="24" t="s">
        <v>19</v>
      </c>
      <c r="E128" s="24" t="s">
        <v>145</v>
      </c>
      <c r="F128" s="24" t="s">
        <v>52</v>
      </c>
      <c r="G128" s="62">
        <v>1143.65</v>
      </c>
      <c r="H128" s="52">
        <v>1189.28</v>
      </c>
      <c r="I128" s="52">
        <v>1196.24</v>
      </c>
    </row>
    <row r="129" spans="1:9" s="8" customFormat="1" ht="31.5">
      <c r="A129" s="27" t="s">
        <v>76</v>
      </c>
      <c r="B129" s="47">
        <v>984</v>
      </c>
      <c r="C129" s="24" t="s">
        <v>2</v>
      </c>
      <c r="D129" s="24" t="s">
        <v>19</v>
      </c>
      <c r="E129" s="24" t="s">
        <v>146</v>
      </c>
      <c r="F129" s="24" t="s">
        <v>0</v>
      </c>
      <c r="G129" s="62">
        <f>SUM(G130)</f>
        <v>56.5</v>
      </c>
      <c r="H129" s="52">
        <f>SUM(H130)</f>
        <v>51</v>
      </c>
      <c r="I129" s="52">
        <f>SUM(I130)</f>
        <v>49</v>
      </c>
    </row>
    <row r="130" spans="1:9" s="8" customFormat="1" ht="18.75" customHeight="1">
      <c r="A130" s="26" t="s">
        <v>54</v>
      </c>
      <c r="B130" s="47">
        <v>984</v>
      </c>
      <c r="C130" s="24" t="s">
        <v>2</v>
      </c>
      <c r="D130" s="24" t="s">
        <v>19</v>
      </c>
      <c r="E130" s="24" t="s">
        <v>146</v>
      </c>
      <c r="F130" s="24" t="s">
        <v>52</v>
      </c>
      <c r="G130" s="62">
        <v>56.5</v>
      </c>
      <c r="H130" s="52">
        <v>51</v>
      </c>
      <c r="I130" s="52">
        <v>49</v>
      </c>
    </row>
    <row r="131" spans="1:9" s="8" customFormat="1" ht="15.75">
      <c r="A131" s="27" t="s">
        <v>25</v>
      </c>
      <c r="B131" s="47">
        <v>984</v>
      </c>
      <c r="C131" s="24" t="s">
        <v>2</v>
      </c>
      <c r="D131" s="24" t="s">
        <v>19</v>
      </c>
      <c r="E131" s="24" t="s">
        <v>147</v>
      </c>
      <c r="F131" s="33" t="s">
        <v>0</v>
      </c>
      <c r="G131" s="62">
        <f>SUM(G132)</f>
        <v>35</v>
      </c>
      <c r="H131" s="52">
        <f>SUM(H132)</f>
        <v>42</v>
      </c>
      <c r="I131" s="52">
        <f>SUM(I132)</f>
        <v>42</v>
      </c>
    </row>
    <row r="132" spans="1:9" s="8" customFormat="1" ht="20.25" customHeight="1">
      <c r="A132" s="26" t="s">
        <v>54</v>
      </c>
      <c r="B132" s="47">
        <v>984</v>
      </c>
      <c r="C132" s="24" t="s">
        <v>2</v>
      </c>
      <c r="D132" s="24" t="s">
        <v>19</v>
      </c>
      <c r="E132" s="24" t="s">
        <v>147</v>
      </c>
      <c r="F132" s="33" t="s">
        <v>52</v>
      </c>
      <c r="G132" s="62">
        <v>35</v>
      </c>
      <c r="H132" s="52">
        <v>42</v>
      </c>
      <c r="I132" s="52">
        <v>42</v>
      </c>
    </row>
    <row r="133" spans="1:9" s="8" customFormat="1" ht="15.75">
      <c r="A133" s="27" t="s">
        <v>77</v>
      </c>
      <c r="B133" s="47">
        <v>984</v>
      </c>
      <c r="C133" s="24" t="s">
        <v>2</v>
      </c>
      <c r="D133" s="24" t="s">
        <v>19</v>
      </c>
      <c r="E133" s="24" t="s">
        <v>148</v>
      </c>
      <c r="F133" s="33" t="s">
        <v>0</v>
      </c>
      <c r="G133" s="62">
        <f>SUM(G134)</f>
        <v>125.04</v>
      </c>
      <c r="H133" s="52">
        <f>SUM(H134)</f>
        <v>97.09</v>
      </c>
      <c r="I133" s="52">
        <f>SUM(I134)</f>
        <v>66.77</v>
      </c>
    </row>
    <row r="134" spans="1:9" s="8" customFormat="1" ht="18" customHeight="1">
      <c r="A134" s="26" t="s">
        <v>54</v>
      </c>
      <c r="B134" s="47">
        <v>984</v>
      </c>
      <c r="C134" s="24" t="s">
        <v>2</v>
      </c>
      <c r="D134" s="24" t="s">
        <v>19</v>
      </c>
      <c r="E134" s="24" t="s">
        <v>148</v>
      </c>
      <c r="F134" s="33" t="s">
        <v>52</v>
      </c>
      <c r="G134" s="62">
        <v>125.04</v>
      </c>
      <c r="H134" s="52">
        <v>97.09</v>
      </c>
      <c r="I134" s="52">
        <v>66.77</v>
      </c>
    </row>
    <row r="135" spans="1:9" s="8" customFormat="1" ht="47.25">
      <c r="A135" s="25" t="s">
        <v>93</v>
      </c>
      <c r="B135" s="47">
        <v>984</v>
      </c>
      <c r="C135" s="24" t="s">
        <v>2</v>
      </c>
      <c r="D135" s="24" t="s">
        <v>19</v>
      </c>
      <c r="E135" s="24" t="s">
        <v>130</v>
      </c>
      <c r="F135" s="33" t="s">
        <v>0</v>
      </c>
      <c r="G135" s="62">
        <f>SUM(G140+G138)</f>
        <v>349.939</v>
      </c>
      <c r="H135" s="52">
        <f>SUM(H140+H138)</f>
        <v>0</v>
      </c>
      <c r="I135" s="52">
        <f>SUM(I140+I138)</f>
        <v>0</v>
      </c>
    </row>
    <row r="136" spans="1:9" s="8" customFormat="1" ht="45.75" customHeight="1">
      <c r="A136" s="25" t="s">
        <v>169</v>
      </c>
      <c r="B136" s="47">
        <v>984</v>
      </c>
      <c r="C136" s="29" t="s">
        <v>2</v>
      </c>
      <c r="D136" s="29" t="s">
        <v>19</v>
      </c>
      <c r="E136" s="24" t="s">
        <v>168</v>
      </c>
      <c r="F136" s="33" t="s">
        <v>0</v>
      </c>
      <c r="G136" s="62">
        <f aca="true" t="shared" si="15" ref="G136:I137">SUM(G137)</f>
        <v>349.939</v>
      </c>
      <c r="H136" s="52">
        <f t="shared" si="15"/>
        <v>0</v>
      </c>
      <c r="I136" s="52">
        <f t="shared" si="15"/>
        <v>0</v>
      </c>
    </row>
    <row r="137" spans="1:9" s="8" customFormat="1" ht="33" customHeight="1">
      <c r="A137" s="25" t="s">
        <v>170</v>
      </c>
      <c r="B137" s="47">
        <v>984</v>
      </c>
      <c r="C137" s="29" t="s">
        <v>2</v>
      </c>
      <c r="D137" s="29" t="s">
        <v>19</v>
      </c>
      <c r="E137" s="24" t="s">
        <v>167</v>
      </c>
      <c r="F137" s="33" t="s">
        <v>0</v>
      </c>
      <c r="G137" s="62">
        <f t="shared" si="15"/>
        <v>349.939</v>
      </c>
      <c r="H137" s="52">
        <f t="shared" si="15"/>
        <v>0</v>
      </c>
      <c r="I137" s="52">
        <f t="shared" si="15"/>
        <v>0</v>
      </c>
    </row>
    <row r="138" spans="1:9" s="8" customFormat="1" ht="26.25" customHeight="1">
      <c r="A138" s="25" t="s">
        <v>54</v>
      </c>
      <c r="B138" s="47">
        <v>984</v>
      </c>
      <c r="C138" s="29" t="s">
        <v>2</v>
      </c>
      <c r="D138" s="29" t="s">
        <v>19</v>
      </c>
      <c r="E138" s="24" t="s">
        <v>167</v>
      </c>
      <c r="F138" s="33" t="s">
        <v>52</v>
      </c>
      <c r="G138" s="62">
        <v>349.939</v>
      </c>
      <c r="H138" s="52">
        <v>0</v>
      </c>
      <c r="I138" s="52">
        <v>0</v>
      </c>
    </row>
    <row r="139" spans="1:9" s="8" customFormat="1" ht="63" hidden="1">
      <c r="A139" s="44" t="s">
        <v>172</v>
      </c>
      <c r="B139" s="47">
        <v>984</v>
      </c>
      <c r="C139" s="29" t="s">
        <v>2</v>
      </c>
      <c r="D139" s="29" t="s">
        <v>19</v>
      </c>
      <c r="E139" s="24" t="s">
        <v>171</v>
      </c>
      <c r="F139" s="24" t="s">
        <v>0</v>
      </c>
      <c r="G139" s="62">
        <f>SUM(G140)</f>
        <v>0</v>
      </c>
      <c r="H139" s="52">
        <f>SUM(H140)</f>
        <v>0</v>
      </c>
      <c r="I139" s="52">
        <f>SUM(I140)</f>
        <v>0</v>
      </c>
    </row>
    <row r="140" spans="1:9" s="8" customFormat="1" ht="15.75" hidden="1">
      <c r="A140" s="26" t="s">
        <v>54</v>
      </c>
      <c r="B140" s="47">
        <v>984</v>
      </c>
      <c r="C140" s="29" t="s">
        <v>2</v>
      </c>
      <c r="D140" s="29" t="s">
        <v>19</v>
      </c>
      <c r="E140" s="24" t="s">
        <v>171</v>
      </c>
      <c r="F140" s="29" t="s">
        <v>52</v>
      </c>
      <c r="G140" s="62">
        <v>0</v>
      </c>
      <c r="H140" s="52">
        <v>0</v>
      </c>
      <c r="I140" s="52">
        <v>0</v>
      </c>
    </row>
    <row r="141" spans="1:9" s="8" customFormat="1" ht="63" hidden="1">
      <c r="A141" s="44" t="s">
        <v>149</v>
      </c>
      <c r="B141" s="47">
        <v>984</v>
      </c>
      <c r="C141" s="29" t="s">
        <v>2</v>
      </c>
      <c r="D141" s="29" t="s">
        <v>19</v>
      </c>
      <c r="E141" s="24" t="s">
        <v>158</v>
      </c>
      <c r="F141" s="24" t="s">
        <v>0</v>
      </c>
      <c r="G141" s="62">
        <f>SUM(G142)</f>
        <v>0</v>
      </c>
      <c r="H141" s="52">
        <f>SUM(H142)</f>
        <v>0</v>
      </c>
      <c r="I141" s="52">
        <f>SUM(I142)</f>
        <v>0</v>
      </c>
    </row>
    <row r="142" spans="1:9" s="8" customFormat="1" ht="15.75" hidden="1">
      <c r="A142" s="26" t="s">
        <v>54</v>
      </c>
      <c r="B142" s="47">
        <v>984</v>
      </c>
      <c r="C142" s="29" t="s">
        <v>2</v>
      </c>
      <c r="D142" s="29" t="s">
        <v>19</v>
      </c>
      <c r="E142" s="24" t="s">
        <v>158</v>
      </c>
      <c r="F142" s="29" t="s">
        <v>52</v>
      </c>
      <c r="G142" s="62"/>
      <c r="H142" s="52"/>
      <c r="I142" s="52"/>
    </row>
    <row r="143" spans="1:9" s="13" customFormat="1" ht="16.5" customHeight="1">
      <c r="A143" s="21" t="s">
        <v>35</v>
      </c>
      <c r="B143" s="48">
        <v>984</v>
      </c>
      <c r="C143" s="22" t="s">
        <v>28</v>
      </c>
      <c r="D143" s="22" t="s">
        <v>3</v>
      </c>
      <c r="E143" s="22" t="s">
        <v>103</v>
      </c>
      <c r="F143" s="22" t="s">
        <v>0</v>
      </c>
      <c r="G143" s="63">
        <f>SUM(G144)</f>
        <v>18.8</v>
      </c>
      <c r="H143" s="53">
        <f>SUM(H144)</f>
        <v>18.8</v>
      </c>
      <c r="I143" s="53">
        <f>SUM(I144)</f>
        <v>18.8</v>
      </c>
    </row>
    <row r="144" spans="1:9" s="13" customFormat="1" ht="15.75">
      <c r="A144" s="21" t="s">
        <v>27</v>
      </c>
      <c r="B144" s="48">
        <v>984</v>
      </c>
      <c r="C144" s="22" t="s">
        <v>28</v>
      </c>
      <c r="D144" s="22" t="s">
        <v>28</v>
      </c>
      <c r="E144" s="22" t="s">
        <v>103</v>
      </c>
      <c r="F144" s="22" t="s">
        <v>0</v>
      </c>
      <c r="G144" s="63">
        <f>SUM(G145+G149)</f>
        <v>18.8</v>
      </c>
      <c r="H144" s="53">
        <f>SUM(H145+H149)</f>
        <v>18.8</v>
      </c>
      <c r="I144" s="53">
        <f>SUM(I145+I149)</f>
        <v>18.8</v>
      </c>
    </row>
    <row r="145" spans="1:9" s="14" customFormat="1" ht="47.25">
      <c r="A145" s="25" t="s">
        <v>91</v>
      </c>
      <c r="B145" s="47">
        <v>984</v>
      </c>
      <c r="C145" s="24" t="s">
        <v>28</v>
      </c>
      <c r="D145" s="24" t="s">
        <v>28</v>
      </c>
      <c r="E145" s="24" t="s">
        <v>112</v>
      </c>
      <c r="F145" s="24" t="s">
        <v>0</v>
      </c>
      <c r="G145" s="62">
        <f aca="true" t="shared" si="16" ref="G145:I147">SUM(G146)</f>
        <v>8</v>
      </c>
      <c r="H145" s="52">
        <f t="shared" si="16"/>
        <v>8</v>
      </c>
      <c r="I145" s="52">
        <f t="shared" si="16"/>
        <v>8</v>
      </c>
    </row>
    <row r="146" spans="1:9" s="14" customFormat="1" ht="15.75">
      <c r="A146" s="25" t="s">
        <v>58</v>
      </c>
      <c r="B146" s="47">
        <v>984</v>
      </c>
      <c r="C146" s="24" t="s">
        <v>28</v>
      </c>
      <c r="D146" s="24" t="s">
        <v>28</v>
      </c>
      <c r="E146" s="24" t="s">
        <v>113</v>
      </c>
      <c r="F146" s="24" t="s">
        <v>0</v>
      </c>
      <c r="G146" s="62">
        <f t="shared" si="16"/>
        <v>8</v>
      </c>
      <c r="H146" s="52">
        <f t="shared" si="16"/>
        <v>8</v>
      </c>
      <c r="I146" s="52">
        <f t="shared" si="16"/>
        <v>8</v>
      </c>
    </row>
    <row r="147" spans="1:9" s="14" customFormat="1" ht="31.5">
      <c r="A147" s="25" t="s">
        <v>78</v>
      </c>
      <c r="B147" s="47">
        <v>984</v>
      </c>
      <c r="C147" s="24" t="s">
        <v>28</v>
      </c>
      <c r="D147" s="24" t="s">
        <v>28</v>
      </c>
      <c r="E147" s="24" t="s">
        <v>150</v>
      </c>
      <c r="F147" s="24" t="s">
        <v>0</v>
      </c>
      <c r="G147" s="62">
        <f t="shared" si="16"/>
        <v>8</v>
      </c>
      <c r="H147" s="52">
        <f t="shared" si="16"/>
        <v>8</v>
      </c>
      <c r="I147" s="52">
        <f t="shared" si="16"/>
        <v>8</v>
      </c>
    </row>
    <row r="148" spans="1:9" s="14" customFormat="1" ht="20.25" customHeight="1">
      <c r="A148" s="26" t="s">
        <v>54</v>
      </c>
      <c r="B148" s="47">
        <v>984</v>
      </c>
      <c r="C148" s="24" t="s">
        <v>28</v>
      </c>
      <c r="D148" s="24" t="s">
        <v>28</v>
      </c>
      <c r="E148" s="24" t="s">
        <v>150</v>
      </c>
      <c r="F148" s="24" t="s">
        <v>52</v>
      </c>
      <c r="G148" s="62">
        <v>8</v>
      </c>
      <c r="H148" s="52">
        <v>8</v>
      </c>
      <c r="I148" s="52">
        <v>8</v>
      </c>
    </row>
    <row r="149" spans="1:9" s="14" customFormat="1" ht="30.75" customHeight="1">
      <c r="A149" s="25" t="s">
        <v>99</v>
      </c>
      <c r="B149" s="47">
        <v>984</v>
      </c>
      <c r="C149" s="24" t="s">
        <v>28</v>
      </c>
      <c r="D149" s="24" t="s">
        <v>28</v>
      </c>
      <c r="E149" s="24" t="s">
        <v>135</v>
      </c>
      <c r="F149" s="24" t="s">
        <v>0</v>
      </c>
      <c r="G149" s="62">
        <f aca="true" t="shared" si="17" ref="G149:I151">SUM(G150)</f>
        <v>10.8</v>
      </c>
      <c r="H149" s="52">
        <f t="shared" si="17"/>
        <v>10.8</v>
      </c>
      <c r="I149" s="52">
        <f t="shared" si="17"/>
        <v>10.8</v>
      </c>
    </row>
    <row r="150" spans="1:9" s="14" customFormat="1" ht="15.75">
      <c r="A150" s="25" t="s">
        <v>58</v>
      </c>
      <c r="B150" s="47">
        <v>984</v>
      </c>
      <c r="C150" s="24" t="s">
        <v>28</v>
      </c>
      <c r="D150" s="24" t="s">
        <v>28</v>
      </c>
      <c r="E150" s="24" t="s">
        <v>136</v>
      </c>
      <c r="F150" s="24" t="s">
        <v>0</v>
      </c>
      <c r="G150" s="62">
        <f t="shared" si="17"/>
        <v>10.8</v>
      </c>
      <c r="H150" s="52">
        <f t="shared" si="17"/>
        <v>10.8</v>
      </c>
      <c r="I150" s="52">
        <f t="shared" si="17"/>
        <v>10.8</v>
      </c>
    </row>
    <row r="151" spans="1:9" s="14" customFormat="1" ht="31.5">
      <c r="A151" s="25" t="s">
        <v>79</v>
      </c>
      <c r="B151" s="47">
        <v>984</v>
      </c>
      <c r="C151" s="24" t="s">
        <v>28</v>
      </c>
      <c r="D151" s="24" t="s">
        <v>28</v>
      </c>
      <c r="E151" s="24" t="s">
        <v>151</v>
      </c>
      <c r="F151" s="24" t="s">
        <v>0</v>
      </c>
      <c r="G151" s="62">
        <f t="shared" si="17"/>
        <v>10.8</v>
      </c>
      <c r="H151" s="52">
        <f t="shared" si="17"/>
        <v>10.8</v>
      </c>
      <c r="I151" s="52">
        <f t="shared" si="17"/>
        <v>10.8</v>
      </c>
    </row>
    <row r="152" spans="1:9" s="14" customFormat="1" ht="18.75" customHeight="1">
      <c r="A152" s="26" t="s">
        <v>54</v>
      </c>
      <c r="B152" s="47">
        <v>984</v>
      </c>
      <c r="C152" s="24" t="s">
        <v>28</v>
      </c>
      <c r="D152" s="24" t="s">
        <v>28</v>
      </c>
      <c r="E152" s="24" t="s">
        <v>151</v>
      </c>
      <c r="F152" s="24" t="s">
        <v>52</v>
      </c>
      <c r="G152" s="62">
        <v>10.8</v>
      </c>
      <c r="H152" s="52">
        <v>10.8</v>
      </c>
      <c r="I152" s="52">
        <v>10.8</v>
      </c>
    </row>
    <row r="153" spans="1:9" s="13" customFormat="1" ht="15.75">
      <c r="A153" s="21" t="s">
        <v>36</v>
      </c>
      <c r="B153" s="48">
        <v>984</v>
      </c>
      <c r="C153" s="22" t="s">
        <v>29</v>
      </c>
      <c r="D153" s="22" t="s">
        <v>3</v>
      </c>
      <c r="E153" s="22" t="s">
        <v>103</v>
      </c>
      <c r="F153" s="22" t="s">
        <v>0</v>
      </c>
      <c r="G153" s="63">
        <f aca="true" t="shared" si="18" ref="G153:I157">SUM(G154)</f>
        <v>8</v>
      </c>
      <c r="H153" s="53">
        <f t="shared" si="18"/>
        <v>18</v>
      </c>
      <c r="I153" s="53">
        <f t="shared" si="18"/>
        <v>18</v>
      </c>
    </row>
    <row r="154" spans="1:9" s="13" customFormat="1" ht="15.75">
      <c r="A154" s="21" t="s">
        <v>37</v>
      </c>
      <c r="B154" s="48">
        <v>984</v>
      </c>
      <c r="C154" s="22" t="s">
        <v>29</v>
      </c>
      <c r="D154" s="22" t="s">
        <v>4</v>
      </c>
      <c r="E154" s="22" t="s">
        <v>103</v>
      </c>
      <c r="F154" s="22" t="s">
        <v>0</v>
      </c>
      <c r="G154" s="63">
        <f t="shared" si="18"/>
        <v>8</v>
      </c>
      <c r="H154" s="53">
        <f t="shared" si="18"/>
        <v>18</v>
      </c>
      <c r="I154" s="53">
        <f t="shared" si="18"/>
        <v>18</v>
      </c>
    </row>
    <row r="155" spans="1:9" s="14" customFormat="1" ht="47.25">
      <c r="A155" s="27" t="s">
        <v>89</v>
      </c>
      <c r="B155" s="47">
        <v>984</v>
      </c>
      <c r="C155" s="24" t="s">
        <v>29</v>
      </c>
      <c r="D155" s="24" t="s">
        <v>4</v>
      </c>
      <c r="E155" s="24" t="s">
        <v>119</v>
      </c>
      <c r="F155" s="24" t="s">
        <v>0</v>
      </c>
      <c r="G155" s="62">
        <f t="shared" si="18"/>
        <v>8</v>
      </c>
      <c r="H155" s="52">
        <f t="shared" si="18"/>
        <v>18</v>
      </c>
      <c r="I155" s="52">
        <f t="shared" si="18"/>
        <v>18</v>
      </c>
    </row>
    <row r="156" spans="1:9" s="14" customFormat="1" ht="15.75">
      <c r="A156" s="27" t="s">
        <v>58</v>
      </c>
      <c r="B156" s="47">
        <v>984</v>
      </c>
      <c r="C156" s="24" t="s">
        <v>29</v>
      </c>
      <c r="D156" s="24" t="s">
        <v>4</v>
      </c>
      <c r="E156" s="24" t="s">
        <v>120</v>
      </c>
      <c r="F156" s="24" t="s">
        <v>0</v>
      </c>
      <c r="G156" s="62">
        <f t="shared" si="18"/>
        <v>8</v>
      </c>
      <c r="H156" s="52">
        <f t="shared" si="18"/>
        <v>18</v>
      </c>
      <c r="I156" s="52">
        <f t="shared" si="18"/>
        <v>18</v>
      </c>
    </row>
    <row r="157" spans="1:9" s="14" customFormat="1" ht="31.5">
      <c r="A157" s="28" t="s">
        <v>80</v>
      </c>
      <c r="B157" s="47">
        <v>984</v>
      </c>
      <c r="C157" s="24" t="s">
        <v>29</v>
      </c>
      <c r="D157" s="24" t="s">
        <v>4</v>
      </c>
      <c r="E157" s="24" t="s">
        <v>154</v>
      </c>
      <c r="F157" s="24" t="s">
        <v>0</v>
      </c>
      <c r="G157" s="62">
        <f t="shared" si="18"/>
        <v>8</v>
      </c>
      <c r="H157" s="52">
        <f t="shared" si="18"/>
        <v>18</v>
      </c>
      <c r="I157" s="52">
        <f t="shared" si="18"/>
        <v>18</v>
      </c>
    </row>
    <row r="158" spans="1:9" s="14" customFormat="1" ht="20.25" customHeight="1">
      <c r="A158" s="26" t="s">
        <v>54</v>
      </c>
      <c r="B158" s="47">
        <v>984</v>
      </c>
      <c r="C158" s="24" t="s">
        <v>29</v>
      </c>
      <c r="D158" s="24" t="s">
        <v>4</v>
      </c>
      <c r="E158" s="24" t="s">
        <v>154</v>
      </c>
      <c r="F158" s="24" t="s">
        <v>52</v>
      </c>
      <c r="G158" s="62">
        <v>8</v>
      </c>
      <c r="H158" s="52">
        <v>18</v>
      </c>
      <c r="I158" s="52">
        <v>18</v>
      </c>
    </row>
    <row r="159" spans="1:9" s="13" customFormat="1" ht="15.75">
      <c r="A159" s="21" t="s">
        <v>30</v>
      </c>
      <c r="B159" s="48">
        <v>984</v>
      </c>
      <c r="C159" s="35" t="s">
        <v>23</v>
      </c>
      <c r="D159" s="35" t="s">
        <v>3</v>
      </c>
      <c r="E159" s="35" t="s">
        <v>103</v>
      </c>
      <c r="F159" s="35" t="s">
        <v>0</v>
      </c>
      <c r="G159" s="67">
        <f>G160+G165</f>
        <v>56.64</v>
      </c>
      <c r="H159" s="57">
        <f>H160+H165</f>
        <v>56.64</v>
      </c>
      <c r="I159" s="57">
        <f>I160+I165</f>
        <v>56.64</v>
      </c>
    </row>
    <row r="160" spans="1:9" s="13" customFormat="1" ht="15.75">
      <c r="A160" s="21" t="s">
        <v>31</v>
      </c>
      <c r="B160" s="48">
        <v>984</v>
      </c>
      <c r="C160" s="35" t="s">
        <v>23</v>
      </c>
      <c r="D160" s="35" t="s">
        <v>4</v>
      </c>
      <c r="E160" s="35" t="s">
        <v>103</v>
      </c>
      <c r="F160" s="35" t="s">
        <v>0</v>
      </c>
      <c r="G160" s="67">
        <f aca="true" t="shared" si="19" ref="G160:I163">G161</f>
        <v>50.64</v>
      </c>
      <c r="H160" s="57">
        <f t="shared" si="19"/>
        <v>50.64</v>
      </c>
      <c r="I160" s="57">
        <f t="shared" si="19"/>
        <v>50.64</v>
      </c>
    </row>
    <row r="161" spans="1:9" s="13" customFormat="1" ht="52.5" customHeight="1">
      <c r="A161" s="25" t="s">
        <v>87</v>
      </c>
      <c r="B161" s="47">
        <v>984</v>
      </c>
      <c r="C161" s="30" t="s">
        <v>23</v>
      </c>
      <c r="D161" s="30" t="s">
        <v>4</v>
      </c>
      <c r="E161" s="30" t="s">
        <v>104</v>
      </c>
      <c r="F161" s="30" t="s">
        <v>0</v>
      </c>
      <c r="G161" s="65">
        <f t="shared" si="19"/>
        <v>50.64</v>
      </c>
      <c r="H161" s="55">
        <f t="shared" si="19"/>
        <v>50.64</v>
      </c>
      <c r="I161" s="55">
        <f t="shared" si="19"/>
        <v>50.64</v>
      </c>
    </row>
    <row r="162" spans="1:9" s="13" customFormat="1" ht="15.75">
      <c r="A162" s="27" t="s">
        <v>81</v>
      </c>
      <c r="B162" s="47">
        <v>984</v>
      </c>
      <c r="C162" s="30" t="s">
        <v>23</v>
      </c>
      <c r="D162" s="30" t="s">
        <v>4</v>
      </c>
      <c r="E162" s="30" t="s">
        <v>152</v>
      </c>
      <c r="F162" s="30" t="s">
        <v>0</v>
      </c>
      <c r="G162" s="65">
        <f t="shared" si="19"/>
        <v>50.64</v>
      </c>
      <c r="H162" s="55">
        <f t="shared" si="19"/>
        <v>50.64</v>
      </c>
      <c r="I162" s="55">
        <f t="shared" si="19"/>
        <v>50.64</v>
      </c>
    </row>
    <row r="163" spans="1:9" s="14" customFormat="1" ht="15.75">
      <c r="A163" s="27" t="s">
        <v>82</v>
      </c>
      <c r="B163" s="47">
        <v>984</v>
      </c>
      <c r="C163" s="30" t="s">
        <v>23</v>
      </c>
      <c r="D163" s="30" t="s">
        <v>4</v>
      </c>
      <c r="E163" s="30" t="s">
        <v>153</v>
      </c>
      <c r="F163" s="30" t="s">
        <v>0</v>
      </c>
      <c r="G163" s="65">
        <f t="shared" si="19"/>
        <v>50.64</v>
      </c>
      <c r="H163" s="55">
        <f t="shared" si="19"/>
        <v>50.64</v>
      </c>
      <c r="I163" s="55">
        <f t="shared" si="19"/>
        <v>50.64</v>
      </c>
    </row>
    <row r="164" spans="1:9" s="14" customFormat="1" ht="16.5" customHeight="1">
      <c r="A164" s="26" t="s">
        <v>56</v>
      </c>
      <c r="B164" s="47">
        <v>984</v>
      </c>
      <c r="C164" s="30" t="s">
        <v>23</v>
      </c>
      <c r="D164" s="30" t="s">
        <v>4</v>
      </c>
      <c r="E164" s="30" t="s">
        <v>153</v>
      </c>
      <c r="F164" s="30" t="s">
        <v>57</v>
      </c>
      <c r="G164" s="68">
        <v>50.64</v>
      </c>
      <c r="H164" s="58">
        <v>50.64</v>
      </c>
      <c r="I164" s="58">
        <v>50.64</v>
      </c>
    </row>
    <row r="165" spans="1:9" s="42" customFormat="1" ht="15.75">
      <c r="A165" s="41" t="s">
        <v>102</v>
      </c>
      <c r="B165" s="48">
        <v>984</v>
      </c>
      <c r="C165" s="39" t="s">
        <v>23</v>
      </c>
      <c r="D165" s="39" t="s">
        <v>19</v>
      </c>
      <c r="E165" s="39" t="s">
        <v>103</v>
      </c>
      <c r="F165" s="39" t="s">
        <v>0</v>
      </c>
      <c r="G165" s="69">
        <f>SUM(G166,G170)</f>
        <v>6</v>
      </c>
      <c r="H165" s="59">
        <f>SUM(H166,H170)</f>
        <v>6</v>
      </c>
      <c r="I165" s="59">
        <f>SUM(I166,I170)</f>
        <v>6</v>
      </c>
    </row>
    <row r="166" spans="1:9" s="14" customFormat="1" ht="47.25" hidden="1">
      <c r="A166" s="27" t="s">
        <v>88</v>
      </c>
      <c r="B166" s="47">
        <v>984</v>
      </c>
      <c r="C166" s="30" t="s">
        <v>23</v>
      </c>
      <c r="D166" s="30" t="s">
        <v>19</v>
      </c>
      <c r="E166" s="30" t="s">
        <v>109</v>
      </c>
      <c r="F166" s="30" t="s">
        <v>0</v>
      </c>
      <c r="G166" s="68">
        <f>SUM(G167)</f>
        <v>0</v>
      </c>
      <c r="H166" s="58">
        <f>SUM(H167)</f>
        <v>0</v>
      </c>
      <c r="I166" s="58">
        <f>SUM(I167)</f>
        <v>0</v>
      </c>
    </row>
    <row r="167" spans="1:9" s="14" customFormat="1" ht="15.75" hidden="1">
      <c r="A167" s="23" t="s">
        <v>10</v>
      </c>
      <c r="B167" s="47">
        <v>984</v>
      </c>
      <c r="C167" s="30" t="s">
        <v>23</v>
      </c>
      <c r="D167" s="30" t="s">
        <v>19</v>
      </c>
      <c r="E167" s="30" t="s">
        <v>110</v>
      </c>
      <c r="F167" s="30" t="s">
        <v>0</v>
      </c>
      <c r="G167" s="68">
        <f aca="true" t="shared" si="20" ref="G167:I172">SUM(G168)</f>
        <v>0</v>
      </c>
      <c r="H167" s="58">
        <f t="shared" si="20"/>
        <v>0</v>
      </c>
      <c r="I167" s="58">
        <f t="shared" si="20"/>
        <v>0</v>
      </c>
    </row>
    <row r="168" spans="1:9" s="14" customFormat="1" ht="15.75" hidden="1">
      <c r="A168" s="23" t="s">
        <v>24</v>
      </c>
      <c r="B168" s="47">
        <v>984</v>
      </c>
      <c r="C168" s="30" t="s">
        <v>23</v>
      </c>
      <c r="D168" s="30" t="s">
        <v>19</v>
      </c>
      <c r="E168" s="30" t="s">
        <v>111</v>
      </c>
      <c r="F168" s="30" t="s">
        <v>0</v>
      </c>
      <c r="G168" s="68">
        <f t="shared" si="20"/>
        <v>0</v>
      </c>
      <c r="H168" s="58">
        <f t="shared" si="20"/>
        <v>0</v>
      </c>
      <c r="I168" s="58">
        <f t="shared" si="20"/>
        <v>0</v>
      </c>
    </row>
    <row r="169" spans="1:9" s="14" customFormat="1" ht="16.5" customHeight="1" hidden="1">
      <c r="A169" s="25" t="s">
        <v>56</v>
      </c>
      <c r="B169" s="47">
        <v>984</v>
      </c>
      <c r="C169" s="30" t="s">
        <v>23</v>
      </c>
      <c r="D169" s="30" t="s">
        <v>19</v>
      </c>
      <c r="E169" s="30" t="s">
        <v>111</v>
      </c>
      <c r="F169" s="30" t="s">
        <v>57</v>
      </c>
      <c r="G169" s="68">
        <v>0</v>
      </c>
      <c r="H169" s="58">
        <v>0</v>
      </c>
      <c r="I169" s="58">
        <v>0</v>
      </c>
    </row>
    <row r="170" spans="1:9" s="14" customFormat="1" ht="47.25">
      <c r="A170" s="25" t="s">
        <v>87</v>
      </c>
      <c r="B170" s="47">
        <v>984</v>
      </c>
      <c r="C170" s="30" t="s">
        <v>23</v>
      </c>
      <c r="D170" s="30" t="s">
        <v>19</v>
      </c>
      <c r="E170" s="30" t="s">
        <v>104</v>
      </c>
      <c r="F170" s="30" t="s">
        <v>0</v>
      </c>
      <c r="G170" s="68">
        <f t="shared" si="20"/>
        <v>6</v>
      </c>
      <c r="H170" s="58">
        <f t="shared" si="20"/>
        <v>6</v>
      </c>
      <c r="I170" s="58">
        <f t="shared" si="20"/>
        <v>6</v>
      </c>
    </row>
    <row r="171" spans="1:9" s="14" customFormat="1" ht="31.5">
      <c r="A171" s="27" t="s">
        <v>61</v>
      </c>
      <c r="B171" s="47">
        <v>984</v>
      </c>
      <c r="C171" s="30" t="s">
        <v>23</v>
      </c>
      <c r="D171" s="30" t="s">
        <v>19</v>
      </c>
      <c r="E171" s="30" t="s">
        <v>122</v>
      </c>
      <c r="F171" s="30" t="s">
        <v>0</v>
      </c>
      <c r="G171" s="68">
        <f t="shared" si="20"/>
        <v>6</v>
      </c>
      <c r="H171" s="58">
        <f t="shared" si="20"/>
        <v>6</v>
      </c>
      <c r="I171" s="58">
        <f t="shared" si="20"/>
        <v>6</v>
      </c>
    </row>
    <row r="172" spans="1:9" s="14" customFormat="1" ht="15.75" customHeight="1">
      <c r="A172" s="25" t="s">
        <v>62</v>
      </c>
      <c r="B172" s="47">
        <v>984</v>
      </c>
      <c r="C172" s="30" t="s">
        <v>23</v>
      </c>
      <c r="D172" s="30" t="s">
        <v>19</v>
      </c>
      <c r="E172" s="30" t="s">
        <v>123</v>
      </c>
      <c r="F172" s="30" t="s">
        <v>0</v>
      </c>
      <c r="G172" s="68">
        <f t="shared" si="20"/>
        <v>6</v>
      </c>
      <c r="H172" s="58">
        <f t="shared" si="20"/>
        <v>6</v>
      </c>
      <c r="I172" s="58">
        <f t="shared" si="20"/>
        <v>6</v>
      </c>
    </row>
    <row r="173" spans="1:9" s="14" customFormat="1" ht="21" customHeight="1">
      <c r="A173" s="25" t="s">
        <v>56</v>
      </c>
      <c r="B173" s="47">
        <v>984</v>
      </c>
      <c r="C173" s="30" t="s">
        <v>23</v>
      </c>
      <c r="D173" s="30" t="s">
        <v>19</v>
      </c>
      <c r="E173" s="30" t="s">
        <v>123</v>
      </c>
      <c r="F173" s="30" t="s">
        <v>57</v>
      </c>
      <c r="G173" s="68">
        <v>6</v>
      </c>
      <c r="H173" s="58">
        <v>6</v>
      </c>
      <c r="I173" s="58">
        <v>6</v>
      </c>
    </row>
    <row r="174" spans="1:9" s="12" customFormat="1" ht="15.75">
      <c r="A174" s="74" t="s">
        <v>1</v>
      </c>
      <c r="B174" s="74"/>
      <c r="C174" s="74"/>
      <c r="D174" s="74"/>
      <c r="E174" s="74"/>
      <c r="F174" s="75"/>
      <c r="G174" s="63">
        <f>SUM(G18)</f>
        <v>11121.436999999998</v>
      </c>
      <c r="H174" s="53">
        <f>SUM(H18)</f>
        <v>7924.860000000001</v>
      </c>
      <c r="I174" s="53">
        <f>SUM(I18)</f>
        <v>8029.25</v>
      </c>
    </row>
    <row r="175" spans="2:9" s="12" customFormat="1" ht="15.75">
      <c r="B175" s="50"/>
      <c r="G175" s="20"/>
      <c r="H175" s="20"/>
      <c r="I175" s="20"/>
    </row>
    <row r="176" spans="2:9" s="12" customFormat="1" ht="15.75">
      <c r="B176" s="50"/>
      <c r="G176" s="20"/>
      <c r="H176" s="20"/>
      <c r="I176" s="20"/>
    </row>
    <row r="177" spans="2:9" s="12" customFormat="1" ht="15.75">
      <c r="B177" s="50"/>
      <c r="G177" s="20"/>
      <c r="H177" s="20"/>
      <c r="I177" s="20"/>
    </row>
    <row r="178" spans="2:9" s="12" customFormat="1" ht="15.75">
      <c r="B178" s="50"/>
      <c r="G178" s="20"/>
      <c r="H178" s="20"/>
      <c r="I178" s="20"/>
    </row>
    <row r="179" spans="2:9" s="12" customFormat="1" ht="15.75">
      <c r="B179" s="50"/>
      <c r="G179" s="20"/>
      <c r="H179" s="20"/>
      <c r="I179" s="20"/>
    </row>
    <row r="180" spans="2:9" s="12" customFormat="1" ht="15.75">
      <c r="B180" s="50"/>
      <c r="G180" s="20"/>
      <c r="H180" s="20"/>
      <c r="I180" s="20"/>
    </row>
    <row r="181" spans="2:9" s="12" customFormat="1" ht="15.75">
      <c r="B181" s="50"/>
      <c r="G181" s="20"/>
      <c r="H181" s="20"/>
      <c r="I181" s="20"/>
    </row>
    <row r="182" spans="2:9" s="12" customFormat="1" ht="15.75">
      <c r="B182" s="50"/>
      <c r="G182" s="20"/>
      <c r="H182" s="20"/>
      <c r="I182" s="20"/>
    </row>
    <row r="183" spans="2:9" s="12" customFormat="1" ht="15.75">
      <c r="B183" s="50"/>
      <c r="G183" s="20"/>
      <c r="H183" s="20"/>
      <c r="I183" s="20"/>
    </row>
    <row r="184" spans="2:9" s="12" customFormat="1" ht="15.75">
      <c r="B184" s="50"/>
      <c r="G184" s="20"/>
      <c r="H184" s="20"/>
      <c r="I184" s="20"/>
    </row>
    <row r="185" spans="2:9" s="12" customFormat="1" ht="15.75">
      <c r="B185" s="50"/>
      <c r="G185" s="20"/>
      <c r="H185" s="20"/>
      <c r="I185" s="20"/>
    </row>
    <row r="186" spans="2:9" s="12" customFormat="1" ht="15.75">
      <c r="B186" s="50"/>
      <c r="G186" s="20"/>
      <c r="H186" s="20"/>
      <c r="I186" s="20"/>
    </row>
    <row r="187" spans="2:9" s="12" customFormat="1" ht="15.75">
      <c r="B187" s="50"/>
      <c r="G187" s="20"/>
      <c r="H187" s="20"/>
      <c r="I187" s="20"/>
    </row>
    <row r="188" spans="2:9" s="12" customFormat="1" ht="15.75">
      <c r="B188" s="50"/>
      <c r="G188" s="20"/>
      <c r="H188" s="20"/>
      <c r="I188" s="20"/>
    </row>
    <row r="189" spans="2:9" s="12" customFormat="1" ht="15.75">
      <c r="B189" s="50"/>
      <c r="G189" s="20"/>
      <c r="H189" s="20"/>
      <c r="I189" s="20"/>
    </row>
    <row r="190" spans="2:9" s="12" customFormat="1" ht="15.75">
      <c r="B190" s="50"/>
      <c r="G190" s="20"/>
      <c r="H190" s="20"/>
      <c r="I190" s="20"/>
    </row>
    <row r="191" spans="2:9" s="12" customFormat="1" ht="15.75">
      <c r="B191" s="50"/>
      <c r="G191" s="20"/>
      <c r="H191" s="20"/>
      <c r="I191" s="20"/>
    </row>
    <row r="192" spans="2:9" s="12" customFormat="1" ht="15.75">
      <c r="B192" s="50"/>
      <c r="G192" s="20"/>
      <c r="H192" s="20"/>
      <c r="I192" s="20"/>
    </row>
    <row r="193" spans="2:9" s="12" customFormat="1" ht="15.75">
      <c r="B193" s="50"/>
      <c r="G193" s="20"/>
      <c r="H193" s="20"/>
      <c r="I193" s="20"/>
    </row>
    <row r="194" spans="2:9" s="12" customFormat="1" ht="15.75">
      <c r="B194" s="50"/>
      <c r="G194" s="20"/>
      <c r="H194" s="20"/>
      <c r="I194" s="20"/>
    </row>
    <row r="195" spans="2:9" s="12" customFormat="1" ht="15.75">
      <c r="B195" s="50"/>
      <c r="G195" s="20"/>
      <c r="H195" s="20"/>
      <c r="I195" s="20"/>
    </row>
    <row r="196" spans="2:9" s="12" customFormat="1" ht="15.75">
      <c r="B196" s="50"/>
      <c r="G196" s="20"/>
      <c r="H196" s="20"/>
      <c r="I196" s="20"/>
    </row>
    <row r="197" spans="2:9" s="12" customFormat="1" ht="15.75">
      <c r="B197" s="50"/>
      <c r="G197" s="20"/>
      <c r="H197" s="20"/>
      <c r="I197" s="20"/>
    </row>
    <row r="198" spans="2:9" s="12" customFormat="1" ht="15.75">
      <c r="B198" s="50"/>
      <c r="G198" s="20"/>
      <c r="H198" s="20"/>
      <c r="I198" s="20"/>
    </row>
    <row r="199" spans="2:9" s="12" customFormat="1" ht="15.75">
      <c r="B199" s="50"/>
      <c r="G199" s="20"/>
      <c r="H199" s="20"/>
      <c r="I199" s="20"/>
    </row>
    <row r="200" spans="2:9" s="12" customFormat="1" ht="15.75">
      <c r="B200" s="50"/>
      <c r="G200" s="20"/>
      <c r="H200" s="20"/>
      <c r="I200" s="20"/>
    </row>
  </sheetData>
  <sheetProtection/>
  <mergeCells count="4">
    <mergeCell ref="A13:G13"/>
    <mergeCell ref="A14:H14"/>
    <mergeCell ref="A15:H15"/>
    <mergeCell ref="A174:F174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2017-08-25T05:54:54Z</cp:lastPrinted>
  <dcterms:created xsi:type="dcterms:W3CDTF">2006-06-08T10:29:13Z</dcterms:created>
  <dcterms:modified xsi:type="dcterms:W3CDTF">2017-08-25T05:55:05Z</dcterms:modified>
  <cp:category/>
  <cp:version/>
  <cp:contentType/>
  <cp:contentStatus/>
</cp:coreProperties>
</file>