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1"/>
  </bookViews>
  <sheets>
    <sheet name="Лист2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<sst xmlns="http://schemas.openxmlformats.org/spreadsheetml/2006/main" count="186" uniqueCount="59">
  <si>
    <t>05</t>
  </si>
  <si>
    <t>01</t>
  </si>
  <si>
    <t>02</t>
  </si>
  <si>
    <t>04</t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</si>
  <si>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</si>
  <si>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</si>
  <si>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</si>
  <si>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</si>
  <si>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</si>
  <si>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</si>
  <si>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</si>
  <si>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</si>
  <si>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</si>
  <si>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</si>
  <si>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</si>
  <si>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</si>
  <si>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</si>
  <si>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Пенсионное 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</si>
  <si>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</si>
  <si>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11</t>
  </si>
  <si>
    <t>13</t>
  </si>
  <si>
    <t>Культура</t>
  </si>
  <si>
    <t>Раздел</t>
  </si>
  <si>
    <t>Подраздел</t>
  </si>
  <si>
    <t xml:space="preserve">код главного администратора </t>
  </si>
  <si>
    <t>Тыс.руб.</t>
  </si>
  <si>
    <t>12</t>
  </si>
  <si>
    <t>Приложение №2 к отчету</t>
  </si>
  <si>
    <t>Другие вопросы в области национальной экономики</t>
  </si>
  <si>
    <t>Утверждено сводной бюдетной росписью (тыс.руб.)</t>
  </si>
  <si>
    <t>Процент исполнения (%)</t>
  </si>
  <si>
    <t>Наименование расхода</t>
  </si>
  <si>
    <t>Распределение бюджетных ассигнований</t>
  </si>
  <si>
    <t>по разделам, подразделам классификации расходов бюджета</t>
  </si>
  <si>
    <t xml:space="preserve"> бюджета муниципального образования Ленинское городское поселение</t>
  </si>
  <si>
    <t>00</t>
  </si>
  <si>
    <t>Ведомственная структура расходов</t>
  </si>
  <si>
    <t xml:space="preserve"> бюджета муниципального образования Ленинское городское поселение </t>
  </si>
  <si>
    <t>код главного распоря  дителя</t>
  </si>
  <si>
    <t>Социальное обеспечение населения</t>
  </si>
  <si>
    <t>Профессиональная подготовка, переподготовка и повышение квалификации</t>
  </si>
  <si>
    <t>09</t>
  </si>
  <si>
    <t>Дорожное хозяйство (дорожные фонды)</t>
  </si>
  <si>
    <t xml:space="preserve">Всего расходов:  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</si>
  <si>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</si>
  <si>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</si>
  <si>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</si>
  <si>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</si>
  <si>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</si>
  <si>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</si>
  <si>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</si>
  <si>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Фактически 
исполнено
(тыс.руб.)</t>
  </si>
  <si>
    <t>Приложение №3 к отчету</t>
  </si>
  <si>
    <t>Другие вопросы в области национальной безопасности и рпвоохранительной деятельности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</si>
  <si>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</si>
  <si>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</si>
  <si>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Шабалинского района Кировской области  за 1 полугодие 2017 года      </t>
  </si>
  <si>
    <t>Обеспечение проведения выборов и референдумов</t>
  </si>
  <si>
    <t xml:space="preserve">Шабалинского района Кировской области  за 1 полугодие 2017 года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</si>
</sst>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170" fontId="4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right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2" fontId="5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top" shrinkToFit="1"/>
    </xf>
    <xf numFmtId="2" fontId="3" fillId="0" borderId="10" xfId="0" applyNumberFormat="1" applyFont="1" applyFill="1" applyBorder="1" applyAlignment="1">
      <alignment horizontal="right" vertical="top" shrinkToFit="1"/>
    </xf>
    <xf numFmtId="2" fontId="11" fillId="0" borderId="10" xfId="0" applyNumberFormat="1" applyFont="1" applyFill="1" applyBorder="1" applyAlignment="1">
      <alignment horizontal="right" vertical="top" shrinkToFit="1"/>
    </xf>
    <xf numFmtId="2" fontId="1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Fill="1" applyAlignment="1">
      <alignment horizontal="right" vertical="top"/>
    </xf>
    <xf numFmtId="170" fontId="0" fillId="0" borderId="0" xfId="0" applyNumberFormat="1" applyFill="1" applyAlignment="1">
      <alignment horizontal="right"/>
    </xf>
    <xf numFmtId="170" fontId="8" fillId="0" borderId="0" xfId="0" applyNumberFormat="1" applyFont="1" applyFill="1" applyAlignment="1">
      <alignment horizontal="center"/>
    </xf>
    <xf numFmtId="170" fontId="9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2" fontId="7" fillId="0" borderId="0" xfId="0" applyNumberFormat="1" applyFont="1" applyFill="1" applyAlignment="1">
      <alignment/>
    </xf>
    <xf numFmtId="2" fontId="5" fillId="0" borderId="14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E9" sqref="E9"/>
    </sheetView>
  </sheetViews>
  <sheetFormatPr defaultColWidth="9.00390625" defaultRowHeight="12.75"/>
  <cols>
    <col min="1" max="1" width="67.625" style="0" customWidth="1"/>
    <col min="2" max="2" width="9.75390625" style="0" hidden="1" customWidth="1"/>
    <col min="3" max="3" width="10.625" style="0" customWidth="1"/>
    <col min="4" max="4" width="9.625" style="0" customWidth="1"/>
    <col min="5" max="5" width="16.00390625" style="37" customWidth="1"/>
    <col min="6" max="6" width="11.375" style="37" customWidth="1"/>
    <col min="7" max="7" width="14.375" style="42" customWidth="1"/>
  </cols>
  <sheetData>
    <row r="1" spans="5:8" s="2" customFormat="1" ht="13.5" customHeight="1">
      <c r="E1" s="28" t="s">
        <v>27</v>
      </c>
      <c r="F1" s="29"/>
      <c r="G1" s="40"/>
      <c r="H1" s="11"/>
    </row>
    <row r="2" spans="5:8" s="1" customFormat="1" ht="15">
      <c r="E2" s="29"/>
      <c r="F2" s="30"/>
      <c r="G2" s="41"/>
      <c r="H2" s="12"/>
    </row>
    <row r="3" spans="1:7" s="4" customFormat="1" ht="18.75">
      <c r="A3" s="47" t="s">
        <v>32</v>
      </c>
      <c r="B3" s="47"/>
      <c r="C3" s="47"/>
      <c r="D3" s="47"/>
      <c r="E3" s="47"/>
      <c r="F3" s="47"/>
      <c r="G3" s="47"/>
    </row>
    <row r="4" spans="1:7" s="4" customFormat="1" ht="18.75">
      <c r="A4" s="47" t="s">
        <v>33</v>
      </c>
      <c r="B4" s="47"/>
      <c r="C4" s="47"/>
      <c r="D4" s="47"/>
      <c r="E4" s="47"/>
      <c r="F4" s="47"/>
      <c r="G4" s="47"/>
    </row>
    <row r="5" spans="1:7" s="4" customFormat="1" ht="15.75" customHeight="1">
      <c r="A5" s="47" t="s">
        <v>34</v>
      </c>
      <c r="B5" s="47"/>
      <c r="C5" s="47"/>
      <c r="D5" s="47"/>
      <c r="E5" s="47"/>
      <c r="F5" s="47"/>
      <c r="G5" s="47"/>
    </row>
    <row r="6" spans="1:7" s="4" customFormat="1" ht="18" customHeight="1">
      <c r="A6" s="47" t="s">
        <v>56</v>
      </c>
      <c r="B6" s="47"/>
      <c r="C6" s="47"/>
      <c r="D6" s="47"/>
      <c r="E6" s="47"/>
      <c r="F6" s="47"/>
      <c r="G6" s="47"/>
    </row>
    <row r="7" spans="1:7" s="4" customFormat="1" ht="15.75">
      <c r="A7" s="3"/>
      <c r="B7" s="3"/>
      <c r="C7" s="3"/>
      <c r="D7" s="3"/>
      <c r="E7" s="31"/>
      <c r="F7" s="46" t="s">
        <v>25</v>
      </c>
      <c r="G7" s="46"/>
    </row>
    <row r="8" spans="1:7" s="7" customFormat="1" ht="70.5" customHeight="1">
      <c r="A8" s="5" t="s">
        <v>31</v>
      </c>
      <c r="B8" s="6" t="s">
        <v>24</v>
      </c>
      <c r="C8" s="6" t="s">
        <v>22</v>
      </c>
      <c r="D8" s="6" t="s">
        <v>23</v>
      </c>
      <c r="E8" s="32" t="s">
        <v>29</v>
      </c>
      <c r="F8" s="6" t="s">
        <v>51</v>
      </c>
      <c r="G8" s="25" t="s">
        <v>30</v>
      </c>
    </row>
    <row r="9" spans="1:7" s="10" customFormat="1" ht="15.75">
      <c r="A9" s="17" t="s">
        <v>43</v>
      </c>
      <c r="B9" s="18">
        <v>984</v>
      </c>
      <c r="C9" s="16" t="s">
        <v>35</v>
      </c>
      <c r="D9" s="16" t="s">
        <v>35</v>
      </c>
      <c r="E9" s="33">
        <f>SUM(E10,E17,E21,E24,E28,E31,E33)</f>
        <v>10463.899999999998</v>
      </c>
      <c r="F9" s="33">
        <f>SUM(F10,F17,F21,F24,F28,F31,F33)</f>
        <v>3587.0199999999995</v>
      </c>
      <c r="G9" s="27">
        <f>SUM((F9/E9*100))</f>
        <v>34.27995298120204</v>
      </c>
    </row>
    <row r="10" spans="1:7" s="14" customFormat="1" ht="21.75" customHeight="1">
      <c r="A10" s="15" t="s">
        <v>44</v>
      </c>
      <c r="B10" s="18">
        <v>984</v>
      </c>
      <c r="C10" s="16" t="s">
        <v>1</v>
      </c>
      <c r="D10" s="16" t="s">
        <v>35</v>
      </c>
      <c r="E10" s="33">
        <f>SUM(E11+E12+E13+E14+E15+E16)</f>
        <v>4985.210000000001</v>
      </c>
      <c r="F10" s="33">
        <f>SUM(F11+F12+F13+F15+F16)</f>
        <v>2048.9900000000002</v>
      </c>
      <c r="G10" s="26">
        <f>SUM(F10/E10*100)</f>
        <v>41.101377875756484</v>
      </c>
    </row>
    <row r="11" spans="1:7" s="14" customFormat="1" ht="31.5">
      <c r="A11" s="15" t="s">
        <v>8</v>
      </c>
      <c r="B11" s="18">
        <v>984</v>
      </c>
      <c r="C11" s="16" t="s">
        <v>1</v>
      </c>
      <c r="D11" s="16" t="s">
        <v>2</v>
      </c>
      <c r="E11" s="33">
        <v>484.97</v>
      </c>
      <c r="F11" s="33">
        <v>206.63</v>
      </c>
      <c r="G11" s="26">
        <f aca="true" t="shared" si="0" ref="G11:G35">SUM(F11/E11*100)</f>
        <v>42.60675918098026</v>
      </c>
    </row>
    <row r="12" spans="1:7" s="14" customFormat="1" ht="48.75" customHeight="1">
      <c r="A12" s="15" t="s">
        <v>18</v>
      </c>
      <c r="B12" s="18">
        <v>984</v>
      </c>
      <c r="C12" s="16" t="s">
        <v>1</v>
      </c>
      <c r="D12" s="16" t="s">
        <v>11</v>
      </c>
      <c r="E12" s="33">
        <v>15</v>
      </c>
      <c r="F12" s="33">
        <v>0</v>
      </c>
      <c r="G12" s="26">
        <f t="shared" si="0"/>
        <v>0</v>
      </c>
    </row>
    <row r="13" spans="1:7" s="10" customFormat="1" ht="47.25">
      <c r="A13" s="15" t="s">
        <v>9</v>
      </c>
      <c r="B13" s="18">
        <v>984</v>
      </c>
      <c r="C13" s="16" t="s">
        <v>1</v>
      </c>
      <c r="D13" s="16" t="s">
        <v>3</v>
      </c>
      <c r="E13" s="33">
        <v>3112.59</v>
      </c>
      <c r="F13" s="33">
        <v>1465.15</v>
      </c>
      <c r="G13" s="26">
        <f t="shared" si="0"/>
        <v>47.07173125917644</v>
      </c>
    </row>
    <row r="14" spans="1:7" s="10" customFormat="1" ht="15.75">
      <c r="A14" s="15" t="s">
        <v>57</v>
      </c>
      <c r="B14" s="18"/>
      <c r="C14" s="16" t="s">
        <v>1</v>
      </c>
      <c r="D14" s="16" t="s">
        <v>15</v>
      </c>
      <c r="E14" s="33">
        <v>365.9</v>
      </c>
      <c r="F14" s="33">
        <v>0</v>
      </c>
      <c r="G14" s="26">
        <f t="shared" si="0"/>
        <v>0</v>
      </c>
    </row>
    <row r="15" spans="1:7" s="10" customFormat="1" ht="15.75">
      <c r="A15" s="15" t="s">
        <v>4</v>
      </c>
      <c r="B15" s="18">
        <v>984</v>
      </c>
      <c r="C15" s="16" t="s">
        <v>1</v>
      </c>
      <c r="D15" s="16" t="s">
        <v>19</v>
      </c>
      <c r="E15" s="33">
        <v>20</v>
      </c>
      <c r="F15" s="33">
        <v>0</v>
      </c>
      <c r="G15" s="26">
        <f t="shared" si="0"/>
        <v>0</v>
      </c>
    </row>
    <row r="16" spans="1:7" s="10" customFormat="1" ht="15.75">
      <c r="A16" s="15" t="s">
        <v>5</v>
      </c>
      <c r="B16" s="18">
        <v>984</v>
      </c>
      <c r="C16" s="16" t="s">
        <v>1</v>
      </c>
      <c r="D16" s="16" t="s">
        <v>20</v>
      </c>
      <c r="E16" s="33">
        <v>986.75</v>
      </c>
      <c r="F16" s="33">
        <v>377.21</v>
      </c>
      <c r="G16" s="26">
        <f t="shared" si="0"/>
        <v>38.22751456802635</v>
      </c>
    </row>
    <row r="17" spans="1:7" s="10" customFormat="1" ht="31.5">
      <c r="A17" s="15" t="s">
        <v>45</v>
      </c>
      <c r="B17" s="18">
        <v>984</v>
      </c>
      <c r="C17" s="16" t="s">
        <v>11</v>
      </c>
      <c r="D17" s="16" t="s">
        <v>35</v>
      </c>
      <c r="E17" s="33">
        <f>SUM(E19+E20+E18)</f>
        <v>35.2</v>
      </c>
      <c r="F17" s="33">
        <f>SUM(F19+F20)</f>
        <v>7.67</v>
      </c>
      <c r="G17" s="26">
        <f t="shared" si="0"/>
        <v>21.789772727272723</v>
      </c>
    </row>
    <row r="18" spans="1:7" s="10" customFormat="1" ht="15.75" hidden="1">
      <c r="A18" s="15"/>
      <c r="B18" s="18"/>
      <c r="C18" s="16" t="s">
        <v>11</v>
      </c>
      <c r="D18" s="16" t="s">
        <v>41</v>
      </c>
      <c r="E18" s="33">
        <v>0</v>
      </c>
      <c r="F18" s="33">
        <v>0</v>
      </c>
      <c r="G18" s="26">
        <v>0</v>
      </c>
    </row>
    <row r="19" spans="1:7" s="9" customFormat="1" ht="15.75">
      <c r="A19" s="15" t="s">
        <v>12</v>
      </c>
      <c r="B19" s="18">
        <v>984</v>
      </c>
      <c r="C19" s="16" t="s">
        <v>11</v>
      </c>
      <c r="D19" s="16" t="s">
        <v>13</v>
      </c>
      <c r="E19" s="33">
        <v>31</v>
      </c>
      <c r="F19" s="33">
        <v>7.67</v>
      </c>
      <c r="G19" s="26">
        <f t="shared" si="0"/>
        <v>24.741935483870968</v>
      </c>
    </row>
    <row r="20" spans="1:7" s="9" customFormat="1" ht="31.5">
      <c r="A20" s="15" t="s">
        <v>53</v>
      </c>
      <c r="B20" s="18"/>
      <c r="C20" s="16" t="s">
        <v>11</v>
      </c>
      <c r="D20" s="16" t="s">
        <v>13</v>
      </c>
      <c r="E20" s="33">
        <v>4.2</v>
      </c>
      <c r="F20" s="33">
        <v>0</v>
      </c>
      <c r="G20" s="26">
        <f>F20/E20*100</f>
        <v>0</v>
      </c>
    </row>
    <row r="21" spans="1:7" s="10" customFormat="1" ht="15.75">
      <c r="A21" s="15" t="s">
        <v>46</v>
      </c>
      <c r="B21" s="18">
        <v>984</v>
      </c>
      <c r="C21" s="16" t="s">
        <v>3</v>
      </c>
      <c r="D21" s="16" t="s">
        <v>35</v>
      </c>
      <c r="E21" s="33">
        <f>E22+E23</f>
        <v>2749.1</v>
      </c>
      <c r="F21" s="33">
        <f>F22+F23</f>
        <v>557.68</v>
      </c>
      <c r="G21" s="26">
        <f t="shared" si="0"/>
        <v>20.285911752937324</v>
      </c>
    </row>
    <row r="22" spans="1:7" s="14" customFormat="1" ht="15.75">
      <c r="A22" s="15" t="s">
        <v>42</v>
      </c>
      <c r="B22" s="18">
        <v>984</v>
      </c>
      <c r="C22" s="16" t="s">
        <v>3</v>
      </c>
      <c r="D22" s="16" t="s">
        <v>41</v>
      </c>
      <c r="E22" s="34">
        <v>2749.1</v>
      </c>
      <c r="F22" s="34">
        <v>557.68</v>
      </c>
      <c r="G22" s="26">
        <f t="shared" si="0"/>
        <v>20.285911752937324</v>
      </c>
    </row>
    <row r="23" spans="1:7" s="14" customFormat="1" ht="15.75" hidden="1">
      <c r="A23" s="8" t="s">
        <v>28</v>
      </c>
      <c r="B23" s="18">
        <v>984</v>
      </c>
      <c r="C23" s="13" t="s">
        <v>3</v>
      </c>
      <c r="D23" s="13" t="s">
        <v>26</v>
      </c>
      <c r="E23" s="33">
        <v>0</v>
      </c>
      <c r="F23" s="33">
        <v>0</v>
      </c>
      <c r="G23" s="26">
        <v>0</v>
      </c>
    </row>
    <row r="24" spans="1:7" s="14" customFormat="1" ht="15.75">
      <c r="A24" s="15" t="s">
        <v>47</v>
      </c>
      <c r="B24" s="18">
        <v>984</v>
      </c>
      <c r="C24" s="16" t="s">
        <v>0</v>
      </c>
      <c r="D24" s="16" t="s">
        <v>35</v>
      </c>
      <c r="E24" s="33">
        <f>SUM(E25+E26+E27)</f>
        <v>2605.95</v>
      </c>
      <c r="F24" s="33">
        <f>SUM(F25+F26+F27)</f>
        <v>949.53</v>
      </c>
      <c r="G24" s="26">
        <f t="shared" si="0"/>
        <v>36.43699994243942</v>
      </c>
    </row>
    <row r="25" spans="1:7" s="10" customFormat="1" ht="15.75" customHeight="1">
      <c r="A25" s="15" t="s">
        <v>6</v>
      </c>
      <c r="B25" s="18">
        <v>984</v>
      </c>
      <c r="C25" s="16" t="s">
        <v>0</v>
      </c>
      <c r="D25" s="16" t="s">
        <v>1</v>
      </c>
      <c r="E25" s="33">
        <v>551.49</v>
      </c>
      <c r="F25" s="33">
        <v>99.04</v>
      </c>
      <c r="G25" s="26">
        <f t="shared" si="0"/>
        <v>17.95862118986745</v>
      </c>
    </row>
    <row r="26" spans="1:7" s="10" customFormat="1" ht="15.75">
      <c r="A26" s="19" t="s">
        <v>7</v>
      </c>
      <c r="B26" s="18">
        <v>984</v>
      </c>
      <c r="C26" s="16" t="s">
        <v>0</v>
      </c>
      <c r="D26" s="16" t="s">
        <v>2</v>
      </c>
      <c r="E26" s="33">
        <v>190.52</v>
      </c>
      <c r="F26" s="33">
        <v>57.44</v>
      </c>
      <c r="G26" s="26">
        <f t="shared" si="0"/>
        <v>30.149065714885577</v>
      </c>
    </row>
    <row r="27" spans="1:7" s="10" customFormat="1" ht="15.75">
      <c r="A27" s="15" t="s">
        <v>10</v>
      </c>
      <c r="B27" s="18">
        <v>984</v>
      </c>
      <c r="C27" s="16" t="s">
        <v>0</v>
      </c>
      <c r="D27" s="16" t="s">
        <v>11</v>
      </c>
      <c r="E27" s="33">
        <v>1863.94</v>
      </c>
      <c r="F27" s="33">
        <v>793.05</v>
      </c>
      <c r="G27" s="26">
        <f t="shared" si="0"/>
        <v>42.54697039604279</v>
      </c>
    </row>
    <row r="28" spans="1:7" s="10" customFormat="1" ht="15.75">
      <c r="A28" s="15" t="s">
        <v>48</v>
      </c>
      <c r="B28" s="18">
        <v>984</v>
      </c>
      <c r="C28" s="16" t="s">
        <v>15</v>
      </c>
      <c r="D28" s="16" t="s">
        <v>35</v>
      </c>
      <c r="E28" s="33">
        <f>SUM(E29+E30)</f>
        <v>18.8</v>
      </c>
      <c r="F28" s="33">
        <f>SUM(F29+F30)</f>
        <v>2.66</v>
      </c>
      <c r="G28" s="26">
        <f t="shared" si="0"/>
        <v>14.148936170212767</v>
      </c>
    </row>
    <row r="29" spans="1:7" s="10" customFormat="1" ht="31.5" hidden="1">
      <c r="A29" s="44" t="s">
        <v>40</v>
      </c>
      <c r="B29" s="18">
        <v>984</v>
      </c>
      <c r="C29" s="21" t="s">
        <v>15</v>
      </c>
      <c r="D29" s="21" t="s">
        <v>0</v>
      </c>
      <c r="E29" s="33">
        <v>0</v>
      </c>
      <c r="F29" s="33">
        <v>0</v>
      </c>
      <c r="G29" s="26">
        <v>0</v>
      </c>
    </row>
    <row r="30" spans="1:7" ht="15.75">
      <c r="A30" s="15" t="s">
        <v>14</v>
      </c>
      <c r="B30" s="18">
        <v>984</v>
      </c>
      <c r="C30" s="16" t="s">
        <v>15</v>
      </c>
      <c r="D30" s="16" t="s">
        <v>15</v>
      </c>
      <c r="E30" s="33">
        <v>18.8</v>
      </c>
      <c r="F30" s="33">
        <v>2.66</v>
      </c>
      <c r="G30" s="26">
        <f t="shared" si="0"/>
        <v>14.148936170212767</v>
      </c>
    </row>
    <row r="31" spans="1:7" ht="15.75">
      <c r="A31" s="15" t="s">
        <v>49</v>
      </c>
      <c r="B31" s="18">
        <v>984</v>
      </c>
      <c r="C31" s="16" t="s">
        <v>16</v>
      </c>
      <c r="D31" s="16" t="s">
        <v>35</v>
      </c>
      <c r="E31" s="33">
        <f>SUM(E32)</f>
        <v>13</v>
      </c>
      <c r="F31" s="33">
        <f>SUM(F32)</f>
        <v>0</v>
      </c>
      <c r="G31" s="26">
        <f t="shared" si="0"/>
        <v>0</v>
      </c>
    </row>
    <row r="32" spans="1:7" ht="15.75">
      <c r="A32" s="15" t="s">
        <v>21</v>
      </c>
      <c r="B32" s="18">
        <v>984</v>
      </c>
      <c r="C32" s="16" t="s">
        <v>16</v>
      </c>
      <c r="D32" s="16" t="s">
        <v>1</v>
      </c>
      <c r="E32" s="33">
        <v>13</v>
      </c>
      <c r="F32" s="33">
        <v>0</v>
      </c>
      <c r="G32" s="26">
        <f t="shared" si="0"/>
        <v>0</v>
      </c>
    </row>
    <row r="33" spans="1:7" ht="15.75">
      <c r="A33" s="15" t="s">
        <v>50</v>
      </c>
      <c r="B33" s="18">
        <v>984</v>
      </c>
      <c r="C33" s="22" t="s">
        <v>13</v>
      </c>
      <c r="D33" s="22" t="s">
        <v>35</v>
      </c>
      <c r="E33" s="35">
        <f>E34+E35</f>
        <v>56.64</v>
      </c>
      <c r="F33" s="35">
        <f>F34+F35</f>
        <v>20.49</v>
      </c>
      <c r="G33" s="26">
        <f t="shared" si="0"/>
        <v>36.175847457627114</v>
      </c>
    </row>
    <row r="34" spans="1:7" ht="15.75">
      <c r="A34" s="15" t="s">
        <v>17</v>
      </c>
      <c r="B34" s="18">
        <v>984</v>
      </c>
      <c r="C34" s="22" t="s">
        <v>13</v>
      </c>
      <c r="D34" s="22" t="s">
        <v>1</v>
      </c>
      <c r="E34" s="35">
        <v>50.64</v>
      </c>
      <c r="F34" s="35">
        <v>18.99</v>
      </c>
      <c r="G34" s="26">
        <f t="shared" si="0"/>
        <v>37.49999999999999</v>
      </c>
    </row>
    <row r="35" spans="1:7" ht="15.75">
      <c r="A35" s="23" t="s">
        <v>39</v>
      </c>
      <c r="B35" s="43">
        <v>984</v>
      </c>
      <c r="C35" s="22" t="s">
        <v>13</v>
      </c>
      <c r="D35" s="22" t="s">
        <v>11</v>
      </c>
      <c r="E35" s="35">
        <v>6</v>
      </c>
      <c r="F35" s="35">
        <v>1.5</v>
      </c>
      <c r="G35" s="26">
        <f t="shared" si="0"/>
        <v>25</v>
      </c>
    </row>
    <row r="36" spans="1:7" ht="15">
      <c r="A36" s="24"/>
      <c r="B36" s="24"/>
      <c r="C36" s="24"/>
      <c r="D36" s="24"/>
      <c r="E36" s="36"/>
      <c r="G36" s="38"/>
    </row>
    <row r="37" ht="12.75">
      <c r="G37" s="39"/>
    </row>
    <row r="38" ht="12.75">
      <c r="G38" s="39"/>
    </row>
    <row r="39" ht="12.75">
      <c r="G39" s="39"/>
    </row>
    <row r="40" ht="12.75">
      <c r="G40" s="39"/>
    </row>
    <row r="41" ht="12.75">
      <c r="G41" s="39"/>
    </row>
    <row r="42" ht="12.75">
      <c r="G42" s="39"/>
    </row>
    <row r="43" ht="12.75">
      <c r="G43" s="39"/>
    </row>
    <row r="44" ht="12.75">
      <c r="G44" s="39"/>
    </row>
    <row r="45" ht="12.75">
      <c r="G45" s="39"/>
    </row>
  </sheetData>
  <sheetProtection/>
  <mergeCells count="5">
    <mergeCell ref="F7:G7"/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65.25390625" style="0" customWidth="1"/>
    <col min="2" max="2" width="9.75390625" style="0" customWidth="1"/>
    <col min="3" max="3" width="8.00390625" style="0" customWidth="1"/>
    <col min="4" max="4" width="7.125" style="0" customWidth="1"/>
    <col min="5" max="5" width="14.375" style="1" customWidth="1"/>
    <col min="6" max="6" width="12.25390625" style="37" customWidth="1"/>
    <col min="7" max="7" width="9.75390625" style="0" customWidth="1"/>
  </cols>
  <sheetData>
    <row r="1" spans="5:6" s="2" customFormat="1" ht="13.5" customHeight="1">
      <c r="E1" s="2" t="s">
        <v>52</v>
      </c>
      <c r="F1" s="29"/>
    </row>
    <row r="2" spans="5:6" s="1" customFormat="1" ht="14.25">
      <c r="E2" s="12"/>
      <c r="F2" s="30"/>
    </row>
    <row r="3" spans="1:6" s="4" customFormat="1" ht="23.25" customHeight="1">
      <c r="A3" s="47" t="s">
        <v>36</v>
      </c>
      <c r="B3" s="47"/>
      <c r="C3" s="47"/>
      <c r="D3" s="47"/>
      <c r="E3" s="47"/>
      <c r="F3" s="47"/>
    </row>
    <row r="4" spans="1:6" s="4" customFormat="1" ht="18.75" customHeight="1">
      <c r="A4" s="47" t="s">
        <v>37</v>
      </c>
      <c r="B4" s="47"/>
      <c r="C4" s="47"/>
      <c r="D4" s="47"/>
      <c r="E4" s="47"/>
      <c r="F4" s="47"/>
    </row>
    <row r="5" spans="1:6" s="4" customFormat="1" ht="18.75" customHeight="1">
      <c r="A5" s="47" t="s">
        <v>58</v>
      </c>
      <c r="B5" s="47"/>
      <c r="C5" s="47"/>
      <c r="D5" s="47"/>
      <c r="E5" s="47"/>
      <c r="F5" s="47"/>
    </row>
    <row r="6" spans="1:6" s="4" customFormat="1" ht="15.75">
      <c r="A6" s="49"/>
      <c r="B6" s="49"/>
      <c r="C6" s="49"/>
      <c r="D6" s="49"/>
      <c r="E6" s="3"/>
      <c r="F6" s="45"/>
    </row>
    <row r="7" spans="1:7" s="4" customFormat="1" ht="15.75">
      <c r="A7" s="3"/>
      <c r="B7" s="3"/>
      <c r="C7" s="3"/>
      <c r="D7" s="3"/>
      <c r="F7" s="48" t="s">
        <v>25</v>
      </c>
      <c r="G7" s="48"/>
    </row>
    <row r="8" spans="1:7" s="7" customFormat="1" ht="70.5" customHeight="1">
      <c r="A8" s="5" t="s">
        <v>31</v>
      </c>
      <c r="B8" s="6" t="s">
        <v>38</v>
      </c>
      <c r="C8" s="6" t="s">
        <v>22</v>
      </c>
      <c r="D8" s="6" t="s">
        <v>23</v>
      </c>
      <c r="E8" s="6" t="s">
        <v>29</v>
      </c>
      <c r="F8" s="32" t="s">
        <v>51</v>
      </c>
      <c r="G8" s="5" t="s">
        <v>30</v>
      </c>
    </row>
    <row r="9" spans="1:7" s="10" customFormat="1" ht="15.75">
      <c r="A9" s="17" t="s">
        <v>43</v>
      </c>
      <c r="B9" s="18">
        <v>984</v>
      </c>
      <c r="C9" s="16" t="s">
        <v>35</v>
      </c>
      <c r="D9" s="16" t="s">
        <v>35</v>
      </c>
      <c r="E9" s="33">
        <f>E10+E17+E21+E24+E28+E31+E33</f>
        <v>10463.899999999998</v>
      </c>
      <c r="F9" s="33">
        <f>SUM(F10,F17,F21,F24,F28,F31,F33)</f>
        <v>3587.0199999999995</v>
      </c>
      <c r="G9" s="27">
        <f>SUM((F9/E9*100))</f>
        <v>34.27995298120204</v>
      </c>
    </row>
    <row r="10" spans="1:7" s="14" customFormat="1" ht="21.75" customHeight="1">
      <c r="A10" s="15" t="s">
        <v>44</v>
      </c>
      <c r="B10" s="18">
        <v>984</v>
      </c>
      <c r="C10" s="16" t="s">
        <v>1</v>
      </c>
      <c r="D10" s="16" t="s">
        <v>35</v>
      </c>
      <c r="E10" s="33">
        <f>SUM(E11+E12+E13+E14+E15+E16)</f>
        <v>4985.210000000001</v>
      </c>
      <c r="F10" s="33">
        <f>SUM(F11+F12+F13+F15+F16)</f>
        <v>2048.9900000000002</v>
      </c>
      <c r="G10" s="26">
        <f>SUM(F10/E10*100)</f>
        <v>41.101377875756484</v>
      </c>
    </row>
    <row r="11" spans="1:7" s="14" customFormat="1" ht="31.5">
      <c r="A11" s="15" t="s">
        <v>8</v>
      </c>
      <c r="B11" s="18">
        <v>984</v>
      </c>
      <c r="C11" s="16" t="s">
        <v>1</v>
      </c>
      <c r="D11" s="16" t="s">
        <v>2</v>
      </c>
      <c r="E11" s="33">
        <v>484.97</v>
      </c>
      <c r="F11" s="33">
        <v>206.63</v>
      </c>
      <c r="G11" s="26">
        <f aca="true" t="shared" si="0" ref="G11:G35">SUM(F11/E11*100)</f>
        <v>42.60675918098026</v>
      </c>
    </row>
    <row r="12" spans="1:7" s="14" customFormat="1" ht="48.75" customHeight="1">
      <c r="A12" s="15" t="s">
        <v>18</v>
      </c>
      <c r="B12" s="18">
        <v>984</v>
      </c>
      <c r="C12" s="16" t="s">
        <v>1</v>
      </c>
      <c r="D12" s="16" t="s">
        <v>11</v>
      </c>
      <c r="E12" s="33">
        <v>15</v>
      </c>
      <c r="F12" s="33">
        <v>0</v>
      </c>
      <c r="G12" s="26">
        <f t="shared" si="0"/>
        <v>0</v>
      </c>
    </row>
    <row r="13" spans="1:7" s="10" customFormat="1" ht="47.25">
      <c r="A13" s="15" t="s">
        <v>9</v>
      </c>
      <c r="B13" s="18">
        <v>984</v>
      </c>
      <c r="C13" s="16" t="s">
        <v>1</v>
      </c>
      <c r="D13" s="16" t="s">
        <v>3</v>
      </c>
      <c r="E13" s="33">
        <v>3112.59</v>
      </c>
      <c r="F13" s="33">
        <v>1465.15</v>
      </c>
      <c r="G13" s="26">
        <f t="shared" si="0"/>
        <v>47.07173125917644</v>
      </c>
    </row>
    <row r="14" spans="1:7" s="10" customFormat="1" ht="15.75">
      <c r="A14" s="15" t="s">
        <v>57</v>
      </c>
      <c r="B14" s="18">
        <v>984</v>
      </c>
      <c r="C14" s="16" t="s">
        <v>1</v>
      </c>
      <c r="D14" s="16" t="s">
        <v>15</v>
      </c>
      <c r="E14" s="33">
        <v>365.9</v>
      </c>
      <c r="F14" s="33">
        <v>0</v>
      </c>
      <c r="G14" s="26">
        <f t="shared" si="0"/>
        <v>0</v>
      </c>
    </row>
    <row r="15" spans="1:7" s="10" customFormat="1" ht="15.75">
      <c r="A15" s="15" t="s">
        <v>4</v>
      </c>
      <c r="B15" s="18">
        <v>984</v>
      </c>
      <c r="C15" s="16" t="s">
        <v>1</v>
      </c>
      <c r="D15" s="16" t="s">
        <v>19</v>
      </c>
      <c r="E15" s="33">
        <v>20</v>
      </c>
      <c r="F15" s="33">
        <v>0</v>
      </c>
      <c r="G15" s="26">
        <f t="shared" si="0"/>
        <v>0</v>
      </c>
    </row>
    <row r="16" spans="1:7" s="10" customFormat="1" ht="15.75">
      <c r="A16" s="15" t="s">
        <v>5</v>
      </c>
      <c r="B16" s="18">
        <v>984</v>
      </c>
      <c r="C16" s="16" t="s">
        <v>1</v>
      </c>
      <c r="D16" s="16" t="s">
        <v>20</v>
      </c>
      <c r="E16" s="33">
        <v>986.75</v>
      </c>
      <c r="F16" s="33">
        <v>377.21</v>
      </c>
      <c r="G16" s="26">
        <f t="shared" si="0"/>
        <v>38.22751456802635</v>
      </c>
    </row>
    <row r="17" spans="1:7" s="10" customFormat="1" ht="31.5">
      <c r="A17" s="15" t="s">
        <v>45</v>
      </c>
      <c r="B17" s="18">
        <v>984</v>
      </c>
      <c r="C17" s="16" t="s">
        <v>11</v>
      </c>
      <c r="D17" s="16" t="s">
        <v>35</v>
      </c>
      <c r="E17" s="33">
        <f>E18+E19+E20</f>
        <v>35.2</v>
      </c>
      <c r="F17" s="33">
        <f>SUM(F19+F20)</f>
        <v>7.67</v>
      </c>
      <c r="G17" s="26">
        <f t="shared" si="0"/>
        <v>21.789772727272723</v>
      </c>
    </row>
    <row r="18" spans="1:7" s="10" customFormat="1" ht="36.75" customHeight="1" hidden="1">
      <c r="A18" s="15" t="s">
        <v>55</v>
      </c>
      <c r="B18" s="18">
        <v>984</v>
      </c>
      <c r="C18" s="16" t="s">
        <v>11</v>
      </c>
      <c r="D18" s="16" t="s">
        <v>41</v>
      </c>
      <c r="E18" s="33">
        <v>0</v>
      </c>
      <c r="F18" s="33">
        <v>0</v>
      </c>
      <c r="G18" s="26" t="e">
        <f t="shared" si="0"/>
        <v>#DIV/0!</v>
      </c>
    </row>
    <row r="19" spans="1:7" s="9" customFormat="1" ht="15.75">
      <c r="A19" s="15" t="s">
        <v>12</v>
      </c>
      <c r="B19" s="18">
        <v>984</v>
      </c>
      <c r="C19" s="16" t="s">
        <v>11</v>
      </c>
      <c r="D19" s="16" t="s">
        <v>13</v>
      </c>
      <c r="E19" s="33">
        <v>31</v>
      </c>
      <c r="F19" s="33">
        <v>7.67</v>
      </c>
      <c r="G19" s="26">
        <f t="shared" si="0"/>
        <v>24.741935483870968</v>
      </c>
    </row>
    <row r="20" spans="1:7" s="9" customFormat="1" ht="31.5">
      <c r="A20" s="15" t="s">
        <v>54</v>
      </c>
      <c r="B20" s="18">
        <v>984</v>
      </c>
      <c r="C20" s="16" t="s">
        <v>11</v>
      </c>
      <c r="D20" s="16" t="s">
        <v>13</v>
      </c>
      <c r="E20" s="33">
        <v>4.2</v>
      </c>
      <c r="F20" s="33">
        <v>0</v>
      </c>
      <c r="G20" s="26">
        <f t="shared" si="0"/>
        <v>0</v>
      </c>
    </row>
    <row r="21" spans="1:7" s="10" customFormat="1" ht="15.75">
      <c r="A21" s="15" t="s">
        <v>46</v>
      </c>
      <c r="B21" s="18">
        <v>984</v>
      </c>
      <c r="C21" s="16" t="s">
        <v>3</v>
      </c>
      <c r="D21" s="16" t="s">
        <v>35</v>
      </c>
      <c r="E21" s="33">
        <f>E22+E23</f>
        <v>2749.1</v>
      </c>
      <c r="F21" s="33">
        <f>F22+F23</f>
        <v>557.68</v>
      </c>
      <c r="G21" s="26">
        <f t="shared" si="0"/>
        <v>20.285911752937324</v>
      </c>
    </row>
    <row r="22" spans="1:7" s="14" customFormat="1" ht="15.75">
      <c r="A22" s="15" t="s">
        <v>42</v>
      </c>
      <c r="B22" s="18">
        <v>984</v>
      </c>
      <c r="C22" s="16" t="s">
        <v>3</v>
      </c>
      <c r="D22" s="16" t="s">
        <v>41</v>
      </c>
      <c r="E22" s="34">
        <v>2749.1</v>
      </c>
      <c r="F22" s="34">
        <v>557.68</v>
      </c>
      <c r="G22" s="26">
        <f t="shared" si="0"/>
        <v>20.285911752937324</v>
      </c>
    </row>
    <row r="23" spans="1:7" s="14" customFormat="1" ht="15.75" hidden="1">
      <c r="A23" s="8" t="s">
        <v>28</v>
      </c>
      <c r="B23" s="18">
        <v>984</v>
      </c>
      <c r="C23" s="13" t="s">
        <v>3</v>
      </c>
      <c r="D23" s="13" t="s">
        <v>26</v>
      </c>
      <c r="E23" s="33">
        <v>0</v>
      </c>
      <c r="F23" s="33">
        <v>0</v>
      </c>
      <c r="G23" s="26" t="e">
        <f t="shared" si="0"/>
        <v>#DIV/0!</v>
      </c>
    </row>
    <row r="24" spans="1:7" s="14" customFormat="1" ht="15.75">
      <c r="A24" s="15" t="s">
        <v>47</v>
      </c>
      <c r="B24" s="18">
        <v>984</v>
      </c>
      <c r="C24" s="16" t="s">
        <v>0</v>
      </c>
      <c r="D24" s="16" t="s">
        <v>35</v>
      </c>
      <c r="E24" s="33">
        <f>SUM(E25+E26+E27)</f>
        <v>2605.95</v>
      </c>
      <c r="F24" s="33">
        <f>SUM(F25+F26+F27)</f>
        <v>949.53</v>
      </c>
      <c r="G24" s="26">
        <f t="shared" si="0"/>
        <v>36.43699994243942</v>
      </c>
    </row>
    <row r="25" spans="1:7" s="10" customFormat="1" ht="15.75" customHeight="1">
      <c r="A25" s="15" t="s">
        <v>6</v>
      </c>
      <c r="B25" s="18">
        <v>984</v>
      </c>
      <c r="C25" s="16" t="s">
        <v>0</v>
      </c>
      <c r="D25" s="16" t="s">
        <v>1</v>
      </c>
      <c r="E25" s="33">
        <v>551.49</v>
      </c>
      <c r="F25" s="33">
        <v>99.04</v>
      </c>
      <c r="G25" s="26">
        <f t="shared" si="0"/>
        <v>17.95862118986745</v>
      </c>
    </row>
    <row r="26" spans="1:7" s="10" customFormat="1" ht="15.75">
      <c r="A26" s="19" t="s">
        <v>7</v>
      </c>
      <c r="B26" s="18">
        <v>984</v>
      </c>
      <c r="C26" s="16" t="s">
        <v>0</v>
      </c>
      <c r="D26" s="16" t="s">
        <v>2</v>
      </c>
      <c r="E26" s="33">
        <v>190.52</v>
      </c>
      <c r="F26" s="33">
        <v>57.44</v>
      </c>
      <c r="G26" s="26">
        <f t="shared" si="0"/>
        <v>30.149065714885577</v>
      </c>
    </row>
    <row r="27" spans="1:7" s="10" customFormat="1" ht="15.75">
      <c r="A27" s="15" t="s">
        <v>10</v>
      </c>
      <c r="B27" s="18">
        <v>984</v>
      </c>
      <c r="C27" s="16" t="s">
        <v>0</v>
      </c>
      <c r="D27" s="16" t="s">
        <v>11</v>
      </c>
      <c r="E27" s="33">
        <v>1863.94</v>
      </c>
      <c r="F27" s="33">
        <v>793.05</v>
      </c>
      <c r="G27" s="26">
        <f t="shared" si="0"/>
        <v>42.54697039604279</v>
      </c>
    </row>
    <row r="28" spans="1:7" s="10" customFormat="1" ht="15.75">
      <c r="A28" s="15" t="s">
        <v>48</v>
      </c>
      <c r="B28" s="18">
        <v>984</v>
      </c>
      <c r="C28" s="16" t="s">
        <v>15</v>
      </c>
      <c r="D28" s="16" t="s">
        <v>35</v>
      </c>
      <c r="E28" s="33">
        <f>SUM(E29+E30)</f>
        <v>18.8</v>
      </c>
      <c r="F28" s="33">
        <f>SUM(F29+F30)</f>
        <v>2.66</v>
      </c>
      <c r="G28" s="26">
        <f t="shared" si="0"/>
        <v>14.148936170212767</v>
      </c>
    </row>
    <row r="29" spans="1:7" s="10" customFormat="1" ht="31.5" hidden="1">
      <c r="A29" s="20" t="s">
        <v>40</v>
      </c>
      <c r="B29" s="18">
        <v>984</v>
      </c>
      <c r="C29" s="21" t="s">
        <v>15</v>
      </c>
      <c r="D29" s="21" t="s">
        <v>0</v>
      </c>
      <c r="E29" s="33">
        <v>0</v>
      </c>
      <c r="F29" s="33">
        <v>0</v>
      </c>
      <c r="G29" s="26" t="e">
        <f t="shared" si="0"/>
        <v>#DIV/0!</v>
      </c>
    </row>
    <row r="30" spans="1:7" ht="15.75">
      <c r="A30" s="15" t="s">
        <v>14</v>
      </c>
      <c r="B30" s="18">
        <v>984</v>
      </c>
      <c r="C30" s="16" t="s">
        <v>15</v>
      </c>
      <c r="D30" s="16" t="s">
        <v>15</v>
      </c>
      <c r="E30" s="33">
        <v>18.8</v>
      </c>
      <c r="F30" s="33">
        <v>2.66</v>
      </c>
      <c r="G30" s="26">
        <f t="shared" si="0"/>
        <v>14.148936170212767</v>
      </c>
    </row>
    <row r="31" spans="1:7" ht="15.75">
      <c r="A31" s="15" t="s">
        <v>49</v>
      </c>
      <c r="B31" s="18">
        <v>984</v>
      </c>
      <c r="C31" s="16" t="s">
        <v>16</v>
      </c>
      <c r="D31" s="16" t="s">
        <v>35</v>
      </c>
      <c r="E31" s="33">
        <f>SUM(E32)</f>
        <v>13</v>
      </c>
      <c r="F31" s="33">
        <f>SUM(F32)</f>
        <v>0</v>
      </c>
      <c r="G31" s="26">
        <f t="shared" si="0"/>
        <v>0</v>
      </c>
    </row>
    <row r="32" spans="1:7" ht="15.75">
      <c r="A32" s="15" t="s">
        <v>21</v>
      </c>
      <c r="B32" s="18">
        <v>984</v>
      </c>
      <c r="C32" s="16" t="s">
        <v>16</v>
      </c>
      <c r="D32" s="16" t="s">
        <v>1</v>
      </c>
      <c r="E32" s="33">
        <v>13</v>
      </c>
      <c r="F32" s="33">
        <v>0</v>
      </c>
      <c r="G32" s="26">
        <f t="shared" si="0"/>
        <v>0</v>
      </c>
    </row>
    <row r="33" spans="1:7" ht="15.75">
      <c r="A33" s="15" t="s">
        <v>50</v>
      </c>
      <c r="B33" s="18">
        <v>984</v>
      </c>
      <c r="C33" s="22" t="s">
        <v>13</v>
      </c>
      <c r="D33" s="22" t="s">
        <v>35</v>
      </c>
      <c r="E33" s="35">
        <f>E34+E35</f>
        <v>56.64</v>
      </c>
      <c r="F33" s="35">
        <f>F34+F35</f>
        <v>20.49</v>
      </c>
      <c r="G33" s="26">
        <f t="shared" si="0"/>
        <v>36.175847457627114</v>
      </c>
    </row>
    <row r="34" spans="1:7" ht="15.75">
      <c r="A34" s="15" t="s">
        <v>17</v>
      </c>
      <c r="B34" s="18">
        <v>984</v>
      </c>
      <c r="C34" s="22" t="s">
        <v>13</v>
      </c>
      <c r="D34" s="22" t="s">
        <v>1</v>
      </c>
      <c r="E34" s="35">
        <v>50.64</v>
      </c>
      <c r="F34" s="35">
        <v>18.99</v>
      </c>
      <c r="G34" s="26">
        <f t="shared" si="0"/>
        <v>37.49999999999999</v>
      </c>
    </row>
    <row r="35" spans="1:7" ht="15.75">
      <c r="A35" s="23" t="s">
        <v>39</v>
      </c>
      <c r="B35" s="43">
        <v>984</v>
      </c>
      <c r="C35" s="22" t="s">
        <v>13</v>
      </c>
      <c r="D35" s="22" t="s">
        <v>11</v>
      </c>
      <c r="E35" s="35">
        <v>6</v>
      </c>
      <c r="F35" s="35">
        <v>1.5</v>
      </c>
      <c r="G35" s="26">
        <f t="shared" si="0"/>
        <v>25</v>
      </c>
    </row>
    <row r="36" spans="1:7" ht="15">
      <c r="A36" s="24"/>
      <c r="B36" s="24"/>
      <c r="C36" s="24"/>
      <c r="D36" s="24"/>
      <c r="E36" s="36"/>
      <c r="G36" s="38"/>
    </row>
  </sheetData>
  <sheetProtection/>
  <mergeCells count="5">
    <mergeCell ref="F7:G7"/>
    <mergeCell ref="A3:F3"/>
    <mergeCell ref="A4:F4"/>
    <mergeCell ref="A5:F5"/>
    <mergeCell ref="A6:D6"/>
  </mergeCells>
  <printOptions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2016-08-01T12:27:53Z</cp:lastPrinted>
  <dcterms:created xsi:type="dcterms:W3CDTF">2006-06-08T10:29:13Z</dcterms:created>
  <dcterms:modified xsi:type="dcterms:W3CDTF">2017-07-11T06:25:16Z</dcterms:modified>
  <cp:category/>
  <cp:version/>
  <cp:contentType/>
  <cp:contentStatus/>
</cp:coreProperties>
</file>