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76" windowWidth="12120" windowHeight="8595" firstSheet="1" activeTab="1"/>
  </bookViews>
  <sheets>
    <sheet name="Лист4" sheetId="1" state="hidden" r:id="rId1"/>
    <sheet name="2019-2021" sheetId="2" r:id="rId2"/>
  </sheets>
  <definedNames/>
  <calcPr fullCalcOnLoad="1"/>
</workbook>
</file>

<file path=xl/sharedStrings.xml><?xml version="1.0" encoding="utf-8"?>
<sst xmlns="http://schemas.openxmlformats.org/spreadsheetml/2006/main" count="175" uniqueCount="175">
  <si>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</si>
  <si>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</si>
  <si>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</si>
  <si>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</si>
  <si>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</si>
  <si>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</si>
  <si>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</si>
  <si>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</si>
  <si>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</si>
  <si>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</si>
  <si>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</si>
  <si>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</si>
  <si>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</si>
  <si>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</si>
  <si>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</si>
  <si>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</si>
  <si>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</si>
  <si>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</si>
  <si>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</si>
  <si>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</si>
  <si>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</si>
  <si>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</si>
  <si>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</si>
  <si>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</si>
  <si>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</si>
  <si>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</si>
  <si>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</si>
  <si>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</si>
  <si>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</si>
  <si>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</si>
  <si>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</si>
  <si>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</si>
  <si>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</si>
  <si>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</si>
  <si>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</si>
  <si>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</si>
  <si>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</si>
  <si>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</si>
  <si>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</si>
  <si>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</si>
  <si>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</si>
  <si>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</si>
  <si>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</si>
  <si>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</si>
  <si>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</si>
  <si>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</si>
  <si>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</si>
  <si>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</si>
  <si>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</si>
  <si>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</si>
  <si>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</si>
  <si>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</si>
  <si>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</si>
  <si>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</si>
  <si>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</si>
  <si>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</si>
  <si>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</si>
  <si>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</si>
  <si>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</si>
  <si>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</si>
  <si>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</si>
  <si>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</si>
  <si>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</si>
  <si>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</si>
  <si>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</si>
  <si>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</si>
  <si>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</si>
  <si>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</si>
  <si>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</si>
  <si>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</si>
  <si>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</si>
  <si>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</si>
  <si>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Прочие безвозмездные поступления</t>
  </si>
  <si>
    <t>ВСЕГО ДОХОДОВ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</si>
  <si>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</si>
  <si>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</si>
  <si>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</si>
  <si>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</si>
  <si>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</si>
  <si>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</si>
  <si>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</si>
  <si>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</si>
  <si>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</si>
  <si>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</si>
  <si>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</si>
  <si>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</si>
  <si>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</si>
  <si>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</si>
  <si>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</si>
  <si>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</si>
  <si>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</si>
  <si>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</si>
  <si>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</si>
  <si>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</si>
  <si>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</si>
  <si>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</si>
  <si>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</si>
  <si>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</si>
  <si>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</si>
  <si>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</si>
  <si>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</si>
  <si>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</si>
  <si>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 xml:space="preserve">000 116 51000 02 0000 140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</si>
  <si>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</si>
  <si>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</si>
  <si>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</si>
  <si>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</si>
  <si>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</si>
  <si>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</si>
  <si>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Прочие безвозмездные поступления в бюджеты городских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</si>
  <si>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</si>
  <si>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</si>
  <si>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</si>
  <si>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</si>
  <si>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 xml:space="preserve"> по безвозмездным поступлениям по подстатьям классификации доходов бюджетов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</si>
  <si>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</si>
  <si>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</si>
  <si>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</si>
  <si>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</si>
  <si>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</si>
  <si>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</si>
  <si>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</si>
  <si>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</si>
  <si>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</si>
  <si>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</si>
  <si>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2019 год</t>
  </si>
  <si>
    <t>Субсидии бюджетам бюджетной системы Российской Федерации (межбюджетные субсидии)</t>
  </si>
  <si>
    <t>2020 год</t>
  </si>
  <si>
    <t>Доходы от уплаты акцизов на прямогонный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</si>
  <si>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района Кировской области на 2019 год</t>
  </si>
  <si>
    <t>и на плановый период 2020 и 2021 годов"</t>
  </si>
  <si>
    <t>Шабалинского района Кировской области на 2019 год и на плановый период 2020 и 2021 годов по налоговым и неналоговым доходам,</t>
  </si>
  <si>
    <t>2021 год</t>
  </si>
  <si>
    <t>000 2 02 20000 00 0000 150</t>
  </si>
  <si>
    <t xml:space="preserve">000 2 02 29999 00 0000 150 </t>
  </si>
  <si>
    <t xml:space="preserve">984 2 02 29999 13 0000 150 </t>
  </si>
  <si>
    <t>000 2 02 30000 00 0000 150</t>
  </si>
  <si>
    <t>000 2 02 30024 00 0000 150</t>
  </si>
  <si>
    <t>984 2 02 30024 13 0000 150</t>
  </si>
  <si>
    <t>984 2 02 25555 13 0000 150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</si>
  <si>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</si>
  <si>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</si>
  <si>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000 2 02 25555 00 0000 150</t>
  </si>
  <si>
    <t>984 1 11 05075 13 0000 120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</si>
  <si>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</si>
  <si>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</si>
  <si>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</si>
  <si>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от 17.12.2018  №15/107 </t>
  </si>
  <si>
    <t>984 2 18 60010 13 0000 150</t>
  </si>
  <si>
    <t>"О внесении изменений</t>
  </si>
  <si>
    <t>в решение Ленинской городской Думы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</si>
  <si>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</si>
  <si>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</si>
  <si>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</si>
  <si>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</si>
  <si>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</si>
  <si>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100 1 03 02231 01 0000 110</t>
  </si>
  <si>
    <t>100 1 03 02241 01 0000 110</t>
  </si>
  <si>
    <t>100 1 03 02251 01 0000 110</t>
  </si>
  <si>
    <t>100 1 03 02261 01 0000 110</t>
  </si>
  <si>
    <t>000 2 04 00000 00 0000 150</t>
  </si>
  <si>
    <t>000 2 04 05000 13 0000 150</t>
  </si>
  <si>
    <t>984 2 04 05099 13 0000 150</t>
  </si>
  <si>
    <t>984 2 07 05030 13 0000 150</t>
  </si>
  <si>
    <t>984 2 07 05010 13 0000 150</t>
  </si>
  <si>
    <t>000 2 07 05000 13 0000 150</t>
  </si>
  <si>
    <t>000 2 07 00000 00 0000 150</t>
  </si>
  <si>
    <t>984 2 02 49999 13 0000 150</t>
  </si>
  <si>
    <t>Прочие межбюджетные трансферты, передаваемые бюджетам городских поселений</t>
  </si>
  <si>
    <t>000 2 02 49999 00 0000 150</t>
  </si>
  <si>
    <t>000 2 02 40000 00 0000 150</t>
  </si>
  <si>
    <t>Иные межбюджетные трансферты</t>
  </si>
  <si>
    <t>Прочие межбюджетные трансферты, передаваемые бюджетам</t>
  </si>
  <si>
    <t>от  30.08.2019 №</t>
  </si>
  <si>
    <t>21/158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</si>
</sst>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"/>
  </numFmts>
  <fonts count="52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4" fontId="4" fillId="32" borderId="0" xfId="0" applyNumberFormat="1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4" fontId="14" fillId="32" borderId="0" xfId="0" applyNumberFormat="1" applyFont="1" applyFill="1" applyAlignment="1">
      <alignment/>
    </xf>
    <xf numFmtId="4" fontId="7" fillId="0" borderId="13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vertical="top"/>
    </xf>
    <xf numFmtId="4" fontId="5" fillId="32" borderId="11" xfId="0" applyNumberFormat="1" applyFont="1" applyFill="1" applyBorder="1" applyAlignment="1">
      <alignment vertical="top"/>
    </xf>
    <xf numFmtId="4" fontId="4" fillId="32" borderId="11" xfId="0" applyNumberFormat="1" applyFont="1" applyFill="1" applyBorder="1" applyAlignment="1">
      <alignment vertical="top"/>
    </xf>
    <xf numFmtId="4" fontId="5" fillId="32" borderId="11" xfId="0" applyNumberFormat="1" applyFont="1" applyFill="1" applyBorder="1" applyAlignment="1">
      <alignment vertical="top"/>
    </xf>
    <xf numFmtId="4" fontId="4" fillId="32" borderId="11" xfId="0" applyNumberFormat="1" applyFont="1" applyFill="1" applyBorder="1" applyAlignment="1">
      <alignment vertical="top"/>
    </xf>
    <xf numFmtId="4" fontId="6" fillId="32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32" borderId="11" xfId="0" applyFont="1" applyFill="1" applyBorder="1" applyAlignment="1">
      <alignment vertical="top" wrapText="1"/>
    </xf>
    <xf numFmtId="171" fontId="4" fillId="32" borderId="11" xfId="0" applyNumberFormat="1" applyFont="1" applyFill="1" applyBorder="1" applyAlignment="1">
      <alignment vertical="top"/>
    </xf>
    <xf numFmtId="171" fontId="5" fillId="32" borderId="11" xfId="0" applyNumberFormat="1" applyFont="1" applyFill="1" applyBorder="1" applyAlignment="1">
      <alignment vertical="top"/>
    </xf>
    <xf numFmtId="171" fontId="5" fillId="0" borderId="11" xfId="0" applyNumberFormat="1" applyFont="1" applyFill="1" applyBorder="1" applyAlignment="1">
      <alignment vertical="top"/>
    </xf>
    <xf numFmtId="0" fontId="1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171" fontId="5" fillId="32" borderId="11" xfId="0" applyNumberFormat="1" applyFont="1" applyFill="1" applyBorder="1" applyAlignment="1">
      <alignment vertical="top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4" fontId="5" fillId="32" borderId="14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54" customWidth="1"/>
    <col min="4" max="4" width="13.125" style="45" customWidth="1"/>
    <col min="5" max="5" width="12.75390625" style="45" customWidth="1"/>
    <col min="6" max="16384" width="9.125" style="1" customWidth="1"/>
  </cols>
  <sheetData>
    <row r="2" spans="3:5" s="3" customFormat="1" ht="15.75">
      <c r="C2" s="41" t="s">
        <v>122</v>
      </c>
      <c r="D2" s="41"/>
      <c r="E2" s="41"/>
    </row>
    <row r="3" spans="3:5" s="3" customFormat="1" ht="15.75">
      <c r="C3" s="55" t="s">
        <v>15</v>
      </c>
      <c r="D3" s="56"/>
      <c r="E3" s="56"/>
    </row>
    <row r="4" spans="3:5" s="3" customFormat="1" ht="15.75">
      <c r="C4" s="55" t="s">
        <v>173</v>
      </c>
      <c r="D4" s="56" t="s">
        <v>174</v>
      </c>
      <c r="E4" s="56"/>
    </row>
    <row r="5" spans="3:5" s="3" customFormat="1" ht="15.75">
      <c r="C5" s="55" t="s">
        <v>149</v>
      </c>
      <c r="D5" s="56"/>
      <c r="E5" s="56"/>
    </row>
    <row r="6" spans="3:5" s="3" customFormat="1" ht="15.75">
      <c r="C6" s="41" t="s">
        <v>150</v>
      </c>
      <c r="D6" s="41"/>
      <c r="E6" s="41"/>
    </row>
    <row r="7" spans="1:5" s="3" customFormat="1" ht="16.5" customHeight="1">
      <c r="A7" s="11"/>
      <c r="B7" s="12"/>
      <c r="C7" s="42" t="s">
        <v>147</v>
      </c>
      <c r="D7" s="41"/>
      <c r="E7" s="41"/>
    </row>
    <row r="8" spans="1:5" s="3" customFormat="1" ht="14.25" customHeight="1">
      <c r="A8" s="11"/>
      <c r="B8" s="12"/>
      <c r="C8" s="42" t="s">
        <v>16</v>
      </c>
      <c r="D8" s="41"/>
      <c r="E8" s="41"/>
    </row>
    <row r="9" spans="1:5" s="3" customFormat="1" ht="14.25" customHeight="1">
      <c r="A9" s="15" t="s">
        <v>12</v>
      </c>
      <c r="B9" s="15"/>
      <c r="C9" s="43" t="s">
        <v>17</v>
      </c>
      <c r="D9" s="41"/>
      <c r="E9" s="41"/>
    </row>
    <row r="10" spans="1:5" s="3" customFormat="1" ht="14.25" customHeight="1">
      <c r="A10" s="15"/>
      <c r="B10" s="15"/>
      <c r="C10" s="43" t="s">
        <v>129</v>
      </c>
      <c r="D10" s="41"/>
      <c r="E10" s="41"/>
    </row>
    <row r="11" spans="1:5" s="3" customFormat="1" ht="14.25" customHeight="1">
      <c r="A11" s="15"/>
      <c r="B11" s="15"/>
      <c r="C11" s="43" t="s">
        <v>130</v>
      </c>
      <c r="D11" s="41"/>
      <c r="E11" s="41"/>
    </row>
    <row r="12" spans="1:5" s="2" customFormat="1" ht="14.25" customHeight="1">
      <c r="A12" s="66"/>
      <c r="B12" s="67"/>
      <c r="C12" s="67"/>
      <c r="D12" s="44"/>
      <c r="E12" s="44"/>
    </row>
    <row r="13" spans="1:3" ht="21" customHeight="1">
      <c r="A13" s="68" t="s">
        <v>38</v>
      </c>
      <c r="B13" s="68"/>
      <c r="C13" s="68"/>
    </row>
    <row r="14" spans="1:4" ht="21" customHeight="1">
      <c r="A14" s="69" t="s">
        <v>31</v>
      </c>
      <c r="B14" s="69"/>
      <c r="C14" s="69"/>
      <c r="D14" s="69"/>
    </row>
    <row r="15" spans="1:3" ht="21" customHeight="1">
      <c r="A15" s="40" t="s">
        <v>131</v>
      </c>
      <c r="B15" s="40"/>
      <c r="C15" s="46"/>
    </row>
    <row r="16" spans="1:4" ht="21" customHeight="1">
      <c r="A16" s="69" t="s">
        <v>114</v>
      </c>
      <c r="B16" s="69"/>
      <c r="C16" s="69"/>
      <c r="D16" s="69"/>
    </row>
    <row r="17" spans="1:3" ht="15.75">
      <c r="A17" s="4"/>
      <c r="B17" s="5"/>
      <c r="C17" s="47"/>
    </row>
    <row r="18" spans="1:5" ht="15.75" customHeight="1">
      <c r="A18" s="70" t="s">
        <v>51</v>
      </c>
      <c r="B18" s="71" t="s">
        <v>32</v>
      </c>
      <c r="C18" s="72" t="s">
        <v>33</v>
      </c>
      <c r="D18" s="73"/>
      <c r="E18" s="74"/>
    </row>
    <row r="19" spans="1:5" ht="47.25" customHeight="1">
      <c r="A19" s="70"/>
      <c r="B19" s="71"/>
      <c r="C19" s="75" t="s">
        <v>125</v>
      </c>
      <c r="D19" s="75" t="s">
        <v>127</v>
      </c>
      <c r="E19" s="75" t="s">
        <v>132</v>
      </c>
    </row>
    <row r="20" spans="1:5" ht="47.25" customHeight="1">
      <c r="A20" s="70"/>
      <c r="B20" s="71"/>
      <c r="C20" s="75"/>
      <c r="D20" s="75"/>
      <c r="E20" s="75"/>
    </row>
    <row r="21" spans="1:5" s="22" customFormat="1" ht="19.5" customHeight="1">
      <c r="A21" s="9" t="s">
        <v>54</v>
      </c>
      <c r="B21" s="9" t="s">
        <v>50</v>
      </c>
      <c r="C21" s="60">
        <f>C22+C33+C41+C50+C27+C56+C63</f>
        <v>10041.594</v>
      </c>
      <c r="D21" s="60">
        <f>D22+D33+D41+D50+D27+D56+D63</f>
        <v>9594.869</v>
      </c>
      <c r="E21" s="60">
        <f>E22+E33+E41+E50+E27+E56+E63</f>
        <v>10090.039</v>
      </c>
    </row>
    <row r="22" spans="1:5" s="2" customFormat="1" ht="24.75" customHeight="1">
      <c r="A22" s="9" t="s">
        <v>57</v>
      </c>
      <c r="B22" s="9" t="s">
        <v>55</v>
      </c>
      <c r="C22" s="48">
        <f>C23</f>
        <v>4933.400000000001</v>
      </c>
      <c r="D22" s="48">
        <f>D23</f>
        <v>4684.040000000001</v>
      </c>
      <c r="E22" s="48">
        <f>E23</f>
        <v>4684.460000000001</v>
      </c>
    </row>
    <row r="23" spans="1:5" s="2" customFormat="1" ht="21.75" customHeight="1">
      <c r="A23" s="9" t="s">
        <v>58</v>
      </c>
      <c r="B23" s="9" t="s">
        <v>52</v>
      </c>
      <c r="C23" s="49">
        <f>C24+C25+C26</f>
        <v>4933.400000000001</v>
      </c>
      <c r="D23" s="49">
        <f>D24+D25+D26</f>
        <v>4684.040000000001</v>
      </c>
      <c r="E23" s="49">
        <f>E24+E25+E26</f>
        <v>4684.460000000001</v>
      </c>
    </row>
    <row r="24" spans="1:5" s="2" customFormat="1" ht="75.75" customHeight="1">
      <c r="A24" s="32" t="s">
        <v>49</v>
      </c>
      <c r="B24" s="13" t="s">
        <v>27</v>
      </c>
      <c r="C24" s="50">
        <v>4893.8</v>
      </c>
      <c r="D24" s="50">
        <v>4643.8</v>
      </c>
      <c r="E24" s="50">
        <v>4643.8</v>
      </c>
    </row>
    <row r="25" spans="1:5" s="2" customFormat="1" ht="85.5" customHeight="1">
      <c r="A25" s="8" t="s">
        <v>26</v>
      </c>
      <c r="B25" s="8" t="s">
        <v>28</v>
      </c>
      <c r="C25" s="50">
        <v>15.5</v>
      </c>
      <c r="D25" s="50">
        <v>16.14</v>
      </c>
      <c r="E25" s="50">
        <v>16.56</v>
      </c>
    </row>
    <row r="26" spans="1:5" s="2" customFormat="1" ht="36" customHeight="1">
      <c r="A26" s="8" t="s">
        <v>115</v>
      </c>
      <c r="B26" s="8" t="s">
        <v>22</v>
      </c>
      <c r="C26" s="50">
        <v>24.1</v>
      </c>
      <c r="D26" s="50">
        <v>24.1</v>
      </c>
      <c r="E26" s="50">
        <v>24.1</v>
      </c>
    </row>
    <row r="27" spans="1:5" s="2" customFormat="1" ht="36.75" customHeight="1">
      <c r="A27" s="33" t="s">
        <v>13</v>
      </c>
      <c r="B27" s="23" t="s">
        <v>14</v>
      </c>
      <c r="C27" s="51">
        <f>C28</f>
        <v>1171.39</v>
      </c>
      <c r="D27" s="51">
        <f>D28</f>
        <v>1666.22</v>
      </c>
      <c r="E27" s="51">
        <f>E28</f>
        <v>2124.65</v>
      </c>
    </row>
    <row r="28" spans="1:5" s="2" customFormat="1" ht="36" customHeight="1">
      <c r="A28" s="19" t="s">
        <v>18</v>
      </c>
      <c r="B28" s="24" t="s">
        <v>19</v>
      </c>
      <c r="C28" s="52">
        <f>+C29+C30+C31+C32</f>
        <v>1171.39</v>
      </c>
      <c r="D28" s="52">
        <f>+D29+D30+D31+D32</f>
        <v>1666.22</v>
      </c>
      <c r="E28" s="52">
        <f>+E29+E30+E31+E32</f>
        <v>2124.65</v>
      </c>
    </row>
    <row r="29" spans="1:5" s="2" customFormat="1" ht="55.5" customHeight="1">
      <c r="A29" s="20" t="s">
        <v>156</v>
      </c>
      <c r="B29" s="25" t="s">
        <v>59</v>
      </c>
      <c r="C29" s="52">
        <v>435.92</v>
      </c>
      <c r="D29" s="52">
        <v>603.79</v>
      </c>
      <c r="E29" s="52">
        <v>768.4</v>
      </c>
    </row>
    <row r="30" spans="1:5" s="2" customFormat="1" ht="71.25" customHeight="1">
      <c r="A30" s="20" t="s">
        <v>157</v>
      </c>
      <c r="B30" s="25" t="s">
        <v>60</v>
      </c>
      <c r="C30" s="52">
        <v>2.08</v>
      </c>
      <c r="D30" s="52">
        <v>3.99</v>
      </c>
      <c r="E30" s="52">
        <v>4.92</v>
      </c>
    </row>
    <row r="31" spans="1:5" s="2" customFormat="1" ht="70.5" customHeight="1">
      <c r="A31" s="20" t="s">
        <v>158</v>
      </c>
      <c r="B31" s="25" t="s">
        <v>61</v>
      </c>
      <c r="C31" s="52">
        <v>792.7</v>
      </c>
      <c r="D31" s="52">
        <v>1170.76</v>
      </c>
      <c r="E31" s="52">
        <v>1490.48</v>
      </c>
    </row>
    <row r="32" spans="1:5" s="2" customFormat="1" ht="70.5" customHeight="1">
      <c r="A32" s="20" t="s">
        <v>159</v>
      </c>
      <c r="B32" s="25" t="s">
        <v>128</v>
      </c>
      <c r="C32" s="52">
        <v>-59.31</v>
      </c>
      <c r="D32" s="52">
        <v>-112.32</v>
      </c>
      <c r="E32" s="52">
        <v>-139.15</v>
      </c>
    </row>
    <row r="33" spans="1:5" s="22" customFormat="1" ht="22.5" customHeight="1">
      <c r="A33" s="9" t="s">
        <v>0</v>
      </c>
      <c r="B33" s="9" t="s">
        <v>1</v>
      </c>
      <c r="C33" s="49">
        <f>C36+C34</f>
        <v>1754</v>
      </c>
      <c r="D33" s="49">
        <f>D36+D34</f>
        <v>1620</v>
      </c>
      <c r="E33" s="49">
        <f>E36+E34</f>
        <v>1620</v>
      </c>
    </row>
    <row r="34" spans="1:5" s="22" customFormat="1" ht="18" customHeight="1">
      <c r="A34" s="17" t="s">
        <v>4</v>
      </c>
      <c r="B34" s="9" t="s">
        <v>29</v>
      </c>
      <c r="C34" s="49">
        <f>C35</f>
        <v>747</v>
      </c>
      <c r="D34" s="49">
        <f>D35</f>
        <v>747</v>
      </c>
      <c r="E34" s="49">
        <f>E35</f>
        <v>747</v>
      </c>
    </row>
    <row r="35" spans="1:5" s="2" customFormat="1" ht="36" customHeight="1">
      <c r="A35" s="16" t="s">
        <v>74</v>
      </c>
      <c r="B35" s="8" t="s">
        <v>75</v>
      </c>
      <c r="C35" s="50">
        <v>747</v>
      </c>
      <c r="D35" s="50">
        <v>747</v>
      </c>
      <c r="E35" s="50">
        <v>747</v>
      </c>
    </row>
    <row r="36" spans="1:5" s="2" customFormat="1" ht="15.75" customHeight="1">
      <c r="A36" s="17" t="s">
        <v>39</v>
      </c>
      <c r="B36" s="9" t="s">
        <v>40</v>
      </c>
      <c r="C36" s="48">
        <f>(C37+C39)</f>
        <v>1007</v>
      </c>
      <c r="D36" s="48">
        <f>(D37+D39)</f>
        <v>873</v>
      </c>
      <c r="E36" s="48">
        <f>(E37+E39)</f>
        <v>873</v>
      </c>
    </row>
    <row r="37" spans="1:5" s="2" customFormat="1" ht="24" customHeight="1">
      <c r="A37" s="17" t="s">
        <v>76</v>
      </c>
      <c r="B37" s="9" t="s">
        <v>77</v>
      </c>
      <c r="C37" s="48">
        <f>C38</f>
        <v>368.5</v>
      </c>
      <c r="D37" s="48">
        <f>D38</f>
        <v>273</v>
      </c>
      <c r="E37" s="48">
        <f>E38</f>
        <v>273</v>
      </c>
    </row>
    <row r="38" spans="1:5" s="2" customFormat="1" ht="39" customHeight="1">
      <c r="A38" s="16" t="s">
        <v>78</v>
      </c>
      <c r="B38" s="8" t="s">
        <v>79</v>
      </c>
      <c r="C38" s="50">
        <v>368.5</v>
      </c>
      <c r="D38" s="50">
        <v>273</v>
      </c>
      <c r="E38" s="50">
        <v>273</v>
      </c>
    </row>
    <row r="39" spans="1:5" s="2" customFormat="1" ht="30" customHeight="1">
      <c r="A39" s="17" t="s">
        <v>80</v>
      </c>
      <c r="B39" s="9" t="s">
        <v>81</v>
      </c>
      <c r="C39" s="49">
        <f>C40</f>
        <v>638.5</v>
      </c>
      <c r="D39" s="49">
        <f>D40</f>
        <v>600</v>
      </c>
      <c r="E39" s="49">
        <f>E40</f>
        <v>600</v>
      </c>
    </row>
    <row r="40" spans="1:5" s="2" customFormat="1" ht="39" customHeight="1">
      <c r="A40" s="16" t="s">
        <v>82</v>
      </c>
      <c r="B40" s="8" t="s">
        <v>83</v>
      </c>
      <c r="C40" s="50">
        <v>638.5</v>
      </c>
      <c r="D40" s="50">
        <v>600</v>
      </c>
      <c r="E40" s="50">
        <v>600</v>
      </c>
    </row>
    <row r="41" spans="1:5" s="2" customFormat="1" ht="35.25" customHeight="1">
      <c r="A41" s="9" t="s">
        <v>56</v>
      </c>
      <c r="B41" s="9" t="s">
        <v>53</v>
      </c>
      <c r="C41" s="59">
        <f>SUM(C42+C47)</f>
        <v>1847.004</v>
      </c>
      <c r="D41" s="59">
        <f>D42+D47</f>
        <v>1480.609</v>
      </c>
      <c r="E41" s="59">
        <f>E42+E47</f>
        <v>1516.929</v>
      </c>
    </row>
    <row r="42" spans="1:5" s="22" customFormat="1" ht="79.5" customHeight="1">
      <c r="A42" s="9" t="s">
        <v>2</v>
      </c>
      <c r="B42" s="14" t="s">
        <v>37</v>
      </c>
      <c r="C42" s="49">
        <f>SUM(C43+C45)</f>
        <v>1443.74</v>
      </c>
      <c r="D42" s="49">
        <f>D43+D45</f>
        <v>1154</v>
      </c>
      <c r="E42" s="49">
        <f>E43+E45</f>
        <v>1172.2</v>
      </c>
    </row>
    <row r="43" spans="1:5" s="2" customFormat="1" ht="56.25" customHeight="1">
      <c r="A43" s="8" t="s">
        <v>3</v>
      </c>
      <c r="B43" s="7" t="s">
        <v>44</v>
      </c>
      <c r="C43" s="50">
        <f>SUM(C44)</f>
        <v>1100</v>
      </c>
      <c r="D43" s="50">
        <f>D44</f>
        <v>850</v>
      </c>
      <c r="E43" s="50">
        <f>E44</f>
        <v>850</v>
      </c>
    </row>
    <row r="44" spans="1:5" s="2" customFormat="1" ht="73.5" customHeight="1">
      <c r="A44" s="8" t="s">
        <v>112</v>
      </c>
      <c r="B44" s="7" t="s">
        <v>84</v>
      </c>
      <c r="C44" s="50">
        <v>1100</v>
      </c>
      <c r="D44" s="50">
        <v>850</v>
      </c>
      <c r="E44" s="50">
        <v>850</v>
      </c>
    </row>
    <row r="45" spans="1:5" s="2" customFormat="1" ht="46.5" customHeight="1">
      <c r="A45" s="8" t="s">
        <v>146</v>
      </c>
      <c r="B45" s="7" t="s">
        <v>145</v>
      </c>
      <c r="C45" s="50">
        <f>SUM(C46)</f>
        <v>343.74</v>
      </c>
      <c r="D45" s="50">
        <f>SUM(D46)</f>
        <v>304</v>
      </c>
      <c r="E45" s="50">
        <f>SUM(E46)</f>
        <v>322.2</v>
      </c>
    </row>
    <row r="46" spans="1:5" s="2" customFormat="1" ht="36.75" customHeight="1">
      <c r="A46" s="8" t="s">
        <v>143</v>
      </c>
      <c r="B46" s="7" t="s">
        <v>144</v>
      </c>
      <c r="C46" s="50">
        <v>343.74</v>
      </c>
      <c r="D46" s="50">
        <v>304</v>
      </c>
      <c r="E46" s="50">
        <v>322.2</v>
      </c>
    </row>
    <row r="47" spans="1:5" s="22" customFormat="1" ht="68.25" customHeight="1">
      <c r="A47" s="9" t="s">
        <v>41</v>
      </c>
      <c r="B47" s="9" t="s">
        <v>5</v>
      </c>
      <c r="C47" s="59">
        <f aca="true" t="shared" si="0" ref="C47:E48">C48</f>
        <v>403.264</v>
      </c>
      <c r="D47" s="59">
        <f t="shared" si="0"/>
        <v>326.609</v>
      </c>
      <c r="E47" s="59">
        <f t="shared" si="0"/>
        <v>344.729</v>
      </c>
    </row>
    <row r="48" spans="1:5" s="2" customFormat="1" ht="72.75" customHeight="1">
      <c r="A48" s="8" t="s">
        <v>45</v>
      </c>
      <c r="B48" s="8" t="s">
        <v>36</v>
      </c>
      <c r="C48" s="58">
        <f t="shared" si="0"/>
        <v>403.264</v>
      </c>
      <c r="D48" s="58">
        <f t="shared" si="0"/>
        <v>326.609</v>
      </c>
      <c r="E48" s="58">
        <f t="shared" si="0"/>
        <v>344.729</v>
      </c>
    </row>
    <row r="49" spans="1:5" s="2" customFormat="1" ht="74.25" customHeight="1">
      <c r="A49" s="8" t="s">
        <v>86</v>
      </c>
      <c r="B49" s="8" t="s">
        <v>85</v>
      </c>
      <c r="C49" s="58">
        <v>403.264</v>
      </c>
      <c r="D49" s="58">
        <v>326.609</v>
      </c>
      <c r="E49" s="58">
        <v>344.729</v>
      </c>
    </row>
    <row r="50" spans="1:5" s="22" customFormat="1" ht="32.25" customHeight="1">
      <c r="A50" s="9" t="s">
        <v>30</v>
      </c>
      <c r="B50" s="9" t="s">
        <v>118</v>
      </c>
      <c r="C50" s="49">
        <f>C51</f>
        <v>142</v>
      </c>
      <c r="D50" s="49">
        <f>D51</f>
        <v>0</v>
      </c>
      <c r="E50" s="49">
        <f>E51</f>
        <v>0</v>
      </c>
    </row>
    <row r="51" spans="1:5" s="2" customFormat="1" ht="20.25" customHeight="1">
      <c r="A51" s="8" t="s">
        <v>9</v>
      </c>
      <c r="B51" s="8" t="s">
        <v>23</v>
      </c>
      <c r="C51" s="50">
        <f>C53+C55</f>
        <v>142</v>
      </c>
      <c r="D51" s="50">
        <f>D53+D55</f>
        <v>0</v>
      </c>
      <c r="E51" s="50">
        <f>E53+E55</f>
        <v>0</v>
      </c>
    </row>
    <row r="52" spans="1:5" s="2" customFormat="1" ht="33" customHeight="1">
      <c r="A52" s="16" t="s">
        <v>117</v>
      </c>
      <c r="B52" s="16" t="s">
        <v>116</v>
      </c>
      <c r="C52" s="50">
        <f>C53</f>
        <v>142</v>
      </c>
      <c r="D52" s="50">
        <f>D53</f>
        <v>0</v>
      </c>
      <c r="E52" s="50">
        <f>E53</f>
        <v>0</v>
      </c>
    </row>
    <row r="53" spans="1:5" s="2" customFormat="1" ht="34.5" customHeight="1">
      <c r="A53" s="16" t="s">
        <v>113</v>
      </c>
      <c r="B53" s="16" t="s">
        <v>119</v>
      </c>
      <c r="C53" s="50">
        <v>142</v>
      </c>
      <c r="D53" s="50">
        <v>0</v>
      </c>
      <c r="E53" s="50">
        <v>0</v>
      </c>
    </row>
    <row r="54" spans="1:5" s="2" customFormat="1" ht="26.25" customHeight="1" hidden="1">
      <c r="A54" s="8" t="s">
        <v>25</v>
      </c>
      <c r="B54" s="8" t="s">
        <v>24</v>
      </c>
      <c r="C54" s="50">
        <f>C55</f>
        <v>0</v>
      </c>
      <c r="D54" s="50">
        <f>D55</f>
        <v>0</v>
      </c>
      <c r="E54" s="50">
        <f>E55</f>
        <v>0</v>
      </c>
    </row>
    <row r="55" spans="1:5" s="2" customFormat="1" ht="36" customHeight="1" hidden="1">
      <c r="A55" s="8" t="s">
        <v>87</v>
      </c>
      <c r="B55" s="8" t="s">
        <v>88</v>
      </c>
      <c r="C55" s="50">
        <v>0</v>
      </c>
      <c r="D55" s="50">
        <v>0</v>
      </c>
      <c r="E55" s="50">
        <v>0</v>
      </c>
    </row>
    <row r="56" spans="1:5" s="22" customFormat="1" ht="36.75" customHeight="1">
      <c r="A56" s="9" t="s">
        <v>42</v>
      </c>
      <c r="B56" s="9" t="s">
        <v>6</v>
      </c>
      <c r="C56" s="49">
        <f>C57+C60</f>
        <v>174.8</v>
      </c>
      <c r="D56" s="49">
        <f>D57+D60</f>
        <v>125</v>
      </c>
      <c r="E56" s="49">
        <f>E57+E60</f>
        <v>125</v>
      </c>
    </row>
    <row r="57" spans="1:5" s="22" customFormat="1" ht="64.5" customHeight="1">
      <c r="A57" s="8" t="s">
        <v>46</v>
      </c>
      <c r="B57" s="13" t="s">
        <v>43</v>
      </c>
      <c r="C57" s="50">
        <f aca="true" t="shared" si="1" ref="C57:E58">C58</f>
        <v>149.8</v>
      </c>
      <c r="D57" s="50">
        <f t="shared" si="1"/>
        <v>100</v>
      </c>
      <c r="E57" s="50">
        <f t="shared" si="1"/>
        <v>100</v>
      </c>
    </row>
    <row r="58" spans="1:5" s="22" customFormat="1" ht="68.25" customHeight="1">
      <c r="A58" s="8" t="s">
        <v>90</v>
      </c>
      <c r="B58" s="13" t="s">
        <v>92</v>
      </c>
      <c r="C58" s="50">
        <f t="shared" si="1"/>
        <v>149.8</v>
      </c>
      <c r="D58" s="50">
        <f t="shared" si="1"/>
        <v>100</v>
      </c>
      <c r="E58" s="50">
        <f t="shared" si="1"/>
        <v>100</v>
      </c>
    </row>
    <row r="59" spans="1:5" s="22" customFormat="1" ht="69.75" customHeight="1">
      <c r="A59" s="8" t="s">
        <v>91</v>
      </c>
      <c r="B59" s="13" t="s">
        <v>89</v>
      </c>
      <c r="C59" s="50">
        <v>149.8</v>
      </c>
      <c r="D59" s="50">
        <v>100</v>
      </c>
      <c r="E59" s="50">
        <v>100</v>
      </c>
    </row>
    <row r="60" spans="1:5" s="22" customFormat="1" ht="47.25" customHeight="1">
      <c r="A60" s="8" t="s">
        <v>35</v>
      </c>
      <c r="B60" s="8" t="s">
        <v>7</v>
      </c>
      <c r="C60" s="50">
        <f aca="true" t="shared" si="2" ref="C60:E61">C61</f>
        <v>25</v>
      </c>
      <c r="D60" s="50">
        <f t="shared" si="2"/>
        <v>25</v>
      </c>
      <c r="E60" s="50">
        <f t="shared" si="2"/>
        <v>25</v>
      </c>
    </row>
    <row r="61" spans="1:5" s="22" customFormat="1" ht="33.75" customHeight="1">
      <c r="A61" s="16" t="s">
        <v>34</v>
      </c>
      <c r="B61" s="16" t="s">
        <v>8</v>
      </c>
      <c r="C61" s="50">
        <f t="shared" si="2"/>
        <v>25</v>
      </c>
      <c r="D61" s="50">
        <f t="shared" si="2"/>
        <v>25</v>
      </c>
      <c r="E61" s="50">
        <f t="shared" si="2"/>
        <v>25</v>
      </c>
    </row>
    <row r="62" spans="1:5" s="22" customFormat="1" ht="34.5" customHeight="1">
      <c r="A62" s="8" t="s">
        <v>104</v>
      </c>
      <c r="B62" s="8" t="s">
        <v>105</v>
      </c>
      <c r="C62" s="50">
        <v>25</v>
      </c>
      <c r="D62" s="50">
        <v>25</v>
      </c>
      <c r="E62" s="50">
        <v>25</v>
      </c>
    </row>
    <row r="63" spans="1:5" s="22" customFormat="1" ht="25.5" customHeight="1">
      <c r="A63" s="9" t="s">
        <v>47</v>
      </c>
      <c r="B63" s="17" t="s">
        <v>48</v>
      </c>
      <c r="C63" s="49">
        <f>C65+C67</f>
        <v>19</v>
      </c>
      <c r="D63" s="49">
        <f>D65+D67</f>
        <v>19</v>
      </c>
      <c r="E63" s="49">
        <f>E65+E67</f>
        <v>19</v>
      </c>
    </row>
    <row r="64" spans="1:5" s="2" customFormat="1" ht="36.75" customHeight="1">
      <c r="A64" s="34" t="s">
        <v>102</v>
      </c>
      <c r="B64" s="8" t="s">
        <v>62</v>
      </c>
      <c r="C64" s="50">
        <f>C65</f>
        <v>15</v>
      </c>
      <c r="D64" s="50">
        <f>D65</f>
        <v>15</v>
      </c>
      <c r="E64" s="50">
        <f>E65</f>
        <v>15</v>
      </c>
    </row>
    <row r="65" spans="1:5" s="2" customFormat="1" ht="51" customHeight="1">
      <c r="A65" s="8" t="s">
        <v>10</v>
      </c>
      <c r="B65" s="16" t="s">
        <v>11</v>
      </c>
      <c r="C65" s="50">
        <v>15</v>
      </c>
      <c r="D65" s="50">
        <v>15</v>
      </c>
      <c r="E65" s="50">
        <v>15</v>
      </c>
    </row>
    <row r="66" spans="1:5" s="2" customFormat="1" ht="36.75" customHeight="1">
      <c r="A66" s="6" t="s">
        <v>20</v>
      </c>
      <c r="B66" s="8" t="s">
        <v>21</v>
      </c>
      <c r="C66" s="50">
        <f>C67</f>
        <v>4</v>
      </c>
      <c r="D66" s="50">
        <f>D67</f>
        <v>4</v>
      </c>
      <c r="E66" s="50">
        <f>E67</f>
        <v>4</v>
      </c>
    </row>
    <row r="67" spans="1:5" s="2" customFormat="1" ht="37.5" customHeight="1">
      <c r="A67" s="21" t="s">
        <v>123</v>
      </c>
      <c r="B67" s="18" t="s">
        <v>124</v>
      </c>
      <c r="C67" s="50">
        <v>4</v>
      </c>
      <c r="D67" s="50">
        <v>4</v>
      </c>
      <c r="E67" s="50">
        <v>4</v>
      </c>
    </row>
    <row r="68" spans="1:5" s="2" customFormat="1" ht="23.25" customHeight="1">
      <c r="A68" s="9" t="s">
        <v>63</v>
      </c>
      <c r="B68" s="9" t="s">
        <v>64</v>
      </c>
      <c r="C68" s="59">
        <f>SUM(C69+C94+C87+C90)</f>
        <v>31339.822</v>
      </c>
      <c r="D68" s="49">
        <f>SUM(D69+D87+D90)</f>
        <v>401.3</v>
      </c>
      <c r="E68" s="49">
        <f>SUM(E69+E87+E90)</f>
        <v>1.3</v>
      </c>
    </row>
    <row r="69" spans="1:5" s="2" customFormat="1" ht="34.5" customHeight="1">
      <c r="A69" s="9" t="s">
        <v>65</v>
      </c>
      <c r="B69" s="9" t="s">
        <v>66</v>
      </c>
      <c r="C69" s="49">
        <f>C70+C81</f>
        <v>30976.62</v>
      </c>
      <c r="D69" s="49">
        <f>D70+D81</f>
        <v>401.3</v>
      </c>
      <c r="E69" s="49">
        <f>E70+E81</f>
        <v>1.3</v>
      </c>
    </row>
    <row r="70" spans="1:5" s="2" customFormat="1" ht="36" customHeight="1">
      <c r="A70" s="26" t="s">
        <v>133</v>
      </c>
      <c r="B70" s="27" t="s">
        <v>126</v>
      </c>
      <c r="C70" s="49">
        <f>C71+C74+C79+C77+C84</f>
        <v>30975.32</v>
      </c>
      <c r="D70" s="49">
        <f>D71+D74+D79</f>
        <v>400</v>
      </c>
      <c r="E70" s="49">
        <f>E71+E74+E79</f>
        <v>0</v>
      </c>
    </row>
    <row r="71" spans="1:5" s="2" customFormat="1" ht="81.75" customHeight="1" hidden="1">
      <c r="A71" s="9" t="s">
        <v>67</v>
      </c>
      <c r="B71" s="24" t="s">
        <v>68</v>
      </c>
      <c r="C71" s="52">
        <f aca="true" t="shared" si="3" ref="C71:E72">C72</f>
        <v>0</v>
      </c>
      <c r="D71" s="52">
        <f t="shared" si="3"/>
        <v>0</v>
      </c>
      <c r="E71" s="52">
        <f t="shared" si="3"/>
        <v>0</v>
      </c>
    </row>
    <row r="72" spans="1:5" s="2" customFormat="1" ht="81" customHeight="1" hidden="1">
      <c r="A72" s="8" t="s">
        <v>93</v>
      </c>
      <c r="B72" s="24" t="s">
        <v>94</v>
      </c>
      <c r="C72" s="52">
        <f t="shared" si="3"/>
        <v>0</v>
      </c>
      <c r="D72" s="52">
        <f t="shared" si="3"/>
        <v>0</v>
      </c>
      <c r="E72" s="52">
        <f t="shared" si="3"/>
        <v>0</v>
      </c>
    </row>
    <row r="73" spans="1:5" s="2" customFormat="1" ht="66" customHeight="1" hidden="1">
      <c r="A73" s="8" t="s">
        <v>95</v>
      </c>
      <c r="B73" s="24" t="s">
        <v>96</v>
      </c>
      <c r="C73" s="52">
        <v>0</v>
      </c>
      <c r="D73" s="52">
        <v>0</v>
      </c>
      <c r="E73" s="52">
        <v>0</v>
      </c>
    </row>
    <row r="74" spans="1:5" s="22" customFormat="1" ht="80.25" customHeight="1" hidden="1">
      <c r="A74" s="9" t="s">
        <v>69</v>
      </c>
      <c r="B74" s="35" t="s">
        <v>120</v>
      </c>
      <c r="C74" s="51">
        <f aca="true" t="shared" si="4" ref="C74:E75">C75</f>
        <v>0</v>
      </c>
      <c r="D74" s="51">
        <f t="shared" si="4"/>
        <v>0</v>
      </c>
      <c r="E74" s="51">
        <f t="shared" si="4"/>
        <v>0</v>
      </c>
    </row>
    <row r="75" spans="1:5" s="2" customFormat="1" ht="63.75" customHeight="1" hidden="1">
      <c r="A75" s="8" t="s">
        <v>97</v>
      </c>
      <c r="B75" s="24" t="s">
        <v>98</v>
      </c>
      <c r="C75" s="52">
        <f t="shared" si="4"/>
        <v>0</v>
      </c>
      <c r="D75" s="52">
        <f t="shared" si="4"/>
        <v>0</v>
      </c>
      <c r="E75" s="52">
        <f t="shared" si="4"/>
        <v>0</v>
      </c>
    </row>
    <row r="76" spans="1:5" s="2" customFormat="1" ht="48" customHeight="1" hidden="1">
      <c r="A76" s="8" t="s">
        <v>100</v>
      </c>
      <c r="B76" s="24" t="s">
        <v>99</v>
      </c>
      <c r="C76" s="52">
        <v>0</v>
      </c>
      <c r="D76" s="52">
        <v>0</v>
      </c>
      <c r="E76" s="52">
        <v>0</v>
      </c>
    </row>
    <row r="77" spans="1:5" s="22" customFormat="1" ht="48" customHeight="1">
      <c r="A77" s="9" t="s">
        <v>142</v>
      </c>
      <c r="B77" s="35" t="s">
        <v>141</v>
      </c>
      <c r="C77" s="51">
        <f>SUM(C78)</f>
        <v>5260.2</v>
      </c>
      <c r="D77" s="51">
        <f>SUM(D78)</f>
        <v>0</v>
      </c>
      <c r="E77" s="51">
        <f>SUM(E78)</f>
        <v>0</v>
      </c>
    </row>
    <row r="78" spans="1:5" s="2" customFormat="1" ht="48" customHeight="1">
      <c r="A78" s="8" t="s">
        <v>139</v>
      </c>
      <c r="B78" s="24" t="s">
        <v>140</v>
      </c>
      <c r="C78" s="52">
        <v>5260.2</v>
      </c>
      <c r="D78" s="52">
        <v>0</v>
      </c>
      <c r="E78" s="52">
        <v>0</v>
      </c>
    </row>
    <row r="79" spans="1:5" s="22" customFormat="1" ht="24" customHeight="1">
      <c r="A79" s="26" t="s">
        <v>134</v>
      </c>
      <c r="B79" s="30" t="s">
        <v>70</v>
      </c>
      <c r="C79" s="59">
        <f>C80</f>
        <v>25281.556</v>
      </c>
      <c r="D79" s="49">
        <f>D80</f>
        <v>400</v>
      </c>
      <c r="E79" s="49">
        <f>E80</f>
        <v>0</v>
      </c>
    </row>
    <row r="80" spans="1:5" s="2" customFormat="1" ht="24" customHeight="1">
      <c r="A80" s="29" t="s">
        <v>135</v>
      </c>
      <c r="B80" s="28" t="s">
        <v>103</v>
      </c>
      <c r="C80" s="58">
        <v>25281.556</v>
      </c>
      <c r="D80" s="50">
        <v>400</v>
      </c>
      <c r="E80" s="50">
        <v>0</v>
      </c>
    </row>
    <row r="81" spans="1:5" s="2" customFormat="1" ht="15.75" customHeight="1">
      <c r="A81" s="26" t="s">
        <v>136</v>
      </c>
      <c r="B81" s="30" t="s">
        <v>121</v>
      </c>
      <c r="C81" s="49">
        <f aca="true" t="shared" si="5" ref="C81:E82">C82</f>
        <v>1.3</v>
      </c>
      <c r="D81" s="49">
        <f t="shared" si="5"/>
        <v>1.3</v>
      </c>
      <c r="E81" s="49">
        <f t="shared" si="5"/>
        <v>1.3</v>
      </c>
    </row>
    <row r="82" spans="1:5" s="2" customFormat="1" ht="39.75" customHeight="1">
      <c r="A82" s="29" t="s">
        <v>137</v>
      </c>
      <c r="B82" s="28" t="s">
        <v>71</v>
      </c>
      <c r="C82" s="50">
        <f t="shared" si="5"/>
        <v>1.3</v>
      </c>
      <c r="D82" s="50">
        <f t="shared" si="5"/>
        <v>1.3</v>
      </c>
      <c r="E82" s="50">
        <f t="shared" si="5"/>
        <v>1.3</v>
      </c>
    </row>
    <row r="83" spans="1:5" s="2" customFormat="1" ht="36" customHeight="1">
      <c r="A83" s="29" t="s">
        <v>138</v>
      </c>
      <c r="B83" s="28" t="s">
        <v>101</v>
      </c>
      <c r="C83" s="50">
        <v>1.3</v>
      </c>
      <c r="D83" s="50">
        <v>1.3</v>
      </c>
      <c r="E83" s="50">
        <v>1.3</v>
      </c>
    </row>
    <row r="84" spans="1:5" s="2" customFormat="1" ht="36" customHeight="1">
      <c r="A84" s="26" t="s">
        <v>170</v>
      </c>
      <c r="B84" s="63" t="s">
        <v>171</v>
      </c>
      <c r="C84" s="65">
        <f aca="true" t="shared" si="6" ref="C84:E85">C85</f>
        <v>433.564</v>
      </c>
      <c r="D84" s="51">
        <f t="shared" si="6"/>
        <v>0</v>
      </c>
      <c r="E84" s="51">
        <f t="shared" si="6"/>
        <v>0</v>
      </c>
    </row>
    <row r="85" spans="1:5" s="2" customFormat="1" ht="36" customHeight="1">
      <c r="A85" s="29" t="s">
        <v>169</v>
      </c>
      <c r="B85" s="64" t="s">
        <v>172</v>
      </c>
      <c r="C85" s="58">
        <f t="shared" si="6"/>
        <v>433.564</v>
      </c>
      <c r="D85" s="50">
        <f t="shared" si="6"/>
        <v>0</v>
      </c>
      <c r="E85" s="50">
        <f t="shared" si="6"/>
        <v>0</v>
      </c>
    </row>
    <row r="86" spans="1:5" s="2" customFormat="1" ht="29.25" customHeight="1">
      <c r="A86" s="29" t="s">
        <v>167</v>
      </c>
      <c r="B86" s="62" t="s">
        <v>168</v>
      </c>
      <c r="C86" s="58">
        <v>433.564</v>
      </c>
      <c r="D86" s="50">
        <v>0</v>
      </c>
      <c r="E86" s="50">
        <v>0</v>
      </c>
    </row>
    <row r="87" spans="1:5" s="22" customFormat="1" ht="31.5" customHeight="1">
      <c r="A87" s="26" t="s">
        <v>160</v>
      </c>
      <c r="B87" s="36" t="s">
        <v>106</v>
      </c>
      <c r="C87" s="59">
        <f aca="true" t="shared" si="7" ref="C87:E88">C88</f>
        <v>160</v>
      </c>
      <c r="D87" s="49">
        <f t="shared" si="7"/>
        <v>0</v>
      </c>
      <c r="E87" s="49">
        <f t="shared" si="7"/>
        <v>0</v>
      </c>
    </row>
    <row r="88" spans="1:5" s="2" customFormat="1" ht="31.5" customHeight="1">
      <c r="A88" s="29" t="s">
        <v>161</v>
      </c>
      <c r="B88" s="37" t="s">
        <v>107</v>
      </c>
      <c r="C88" s="58">
        <f t="shared" si="7"/>
        <v>160</v>
      </c>
      <c r="D88" s="50">
        <f t="shared" si="7"/>
        <v>0</v>
      </c>
      <c r="E88" s="50">
        <f t="shared" si="7"/>
        <v>0</v>
      </c>
    </row>
    <row r="89" spans="1:5" s="2" customFormat="1" ht="31.5" customHeight="1">
      <c r="A89" s="29" t="s">
        <v>162</v>
      </c>
      <c r="B89" s="37" t="s">
        <v>108</v>
      </c>
      <c r="C89" s="58">
        <v>160</v>
      </c>
      <c r="D89" s="50">
        <v>0</v>
      </c>
      <c r="E89" s="50">
        <v>0</v>
      </c>
    </row>
    <row r="90" spans="1:5" ht="20.25" customHeight="1">
      <c r="A90" s="26" t="s">
        <v>166</v>
      </c>
      <c r="B90" s="36" t="s">
        <v>72</v>
      </c>
      <c r="C90" s="59">
        <f>C91</f>
        <v>203.202</v>
      </c>
      <c r="D90" s="49">
        <f>D91</f>
        <v>0</v>
      </c>
      <c r="E90" s="49">
        <f>E91</f>
        <v>0</v>
      </c>
    </row>
    <row r="91" spans="1:5" ht="33.75" customHeight="1">
      <c r="A91" s="29" t="s">
        <v>165</v>
      </c>
      <c r="B91" s="38" t="s">
        <v>109</v>
      </c>
      <c r="C91" s="58">
        <f>C92+C93</f>
        <v>203.202</v>
      </c>
      <c r="D91" s="50">
        <f>D92+D93</f>
        <v>0</v>
      </c>
      <c r="E91" s="50">
        <f>E92+E93</f>
        <v>0</v>
      </c>
    </row>
    <row r="92" spans="1:5" ht="66" customHeight="1" hidden="1">
      <c r="A92" s="29" t="s">
        <v>164</v>
      </c>
      <c r="B92" s="39" t="s">
        <v>110</v>
      </c>
      <c r="C92" s="58">
        <v>0</v>
      </c>
      <c r="D92" s="50">
        <v>0</v>
      </c>
      <c r="E92" s="50">
        <v>0</v>
      </c>
    </row>
    <row r="93" spans="1:5" ht="34.5" customHeight="1">
      <c r="A93" s="29" t="s">
        <v>163</v>
      </c>
      <c r="B93" s="39" t="s">
        <v>111</v>
      </c>
      <c r="C93" s="58">
        <v>203.202</v>
      </c>
      <c r="D93" s="50">
        <v>0</v>
      </c>
      <c r="E93" s="50">
        <v>0</v>
      </c>
    </row>
    <row r="94" spans="1:5" ht="78.75" customHeight="1" hidden="1">
      <c r="A94" s="26" t="s">
        <v>152</v>
      </c>
      <c r="B94" s="61" t="s">
        <v>151</v>
      </c>
      <c r="C94" s="58">
        <f>SUM(C95)</f>
        <v>0</v>
      </c>
      <c r="D94" s="50">
        <v>0</v>
      </c>
      <c r="E94" s="50">
        <v>0</v>
      </c>
    </row>
    <row r="95" spans="1:5" ht="78.75" customHeight="1" hidden="1">
      <c r="A95" s="29" t="s">
        <v>154</v>
      </c>
      <c r="B95" s="57" t="s">
        <v>155</v>
      </c>
      <c r="C95" s="58">
        <v>0</v>
      </c>
      <c r="D95" s="50">
        <v>0</v>
      </c>
      <c r="E95" s="50">
        <v>0</v>
      </c>
    </row>
    <row r="96" spans="1:5" ht="57.75" customHeight="1" hidden="1">
      <c r="A96" s="29" t="s">
        <v>148</v>
      </c>
      <c r="B96" s="57" t="s">
        <v>153</v>
      </c>
      <c r="C96" s="58">
        <v>0</v>
      </c>
      <c r="D96" s="50">
        <v>0</v>
      </c>
      <c r="E96" s="50">
        <v>0</v>
      </c>
    </row>
    <row r="97" spans="1:5" ht="23.25" customHeight="1">
      <c r="A97" s="31"/>
      <c r="B97" s="9" t="s">
        <v>73</v>
      </c>
      <c r="C97" s="60">
        <f>C21+C68</f>
        <v>41381.416</v>
      </c>
      <c r="D97" s="60">
        <f>D21+D68</f>
        <v>9996.169</v>
      </c>
      <c r="E97" s="60">
        <f>E21+E68</f>
        <v>10091.339</v>
      </c>
    </row>
    <row r="98" spans="3:5" s="10" customFormat="1" ht="32.25" customHeight="1">
      <c r="C98" s="53"/>
      <c r="D98" s="53"/>
      <c r="E98" s="53"/>
    </row>
  </sheetData>
  <sheetProtection/>
  <mergeCells count="10">
    <mergeCell ref="A12:C12"/>
    <mergeCell ref="A13:C13"/>
    <mergeCell ref="A14:D14"/>
    <mergeCell ref="A16:D16"/>
    <mergeCell ref="A18:A20"/>
    <mergeCell ref="B18:B20"/>
    <mergeCell ref="C18:E18"/>
    <mergeCell ref="C19:C20"/>
    <mergeCell ref="D19:D20"/>
    <mergeCell ref="E19:E20"/>
  </mergeCells>
  <printOptions/>
  <pageMargins left="0.7" right="0.7" top="0.75" bottom="0.75" header="0.3" footer="0.3"/>
  <pageSetup horizontalDpi="600" verticalDpi="600" orientation="portrait" paperSize="9" scale="47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2019-08-30T06:01:44Z</cp:lastPrinted>
  <dcterms:created xsi:type="dcterms:W3CDTF">2003-09-23T05:31:40Z</dcterms:created>
  <dcterms:modified xsi:type="dcterms:W3CDTF">2019-08-30T06:02:10Z</dcterms:modified>
  <cp:category/>
  <cp:version/>
  <cp:contentType/>
  <cp:contentStatus/>
</cp:coreProperties>
</file>