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75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<sst xmlns="http://schemas.openxmlformats.org/spreadsheetml/2006/main" count="1066" uniqueCount="237">
  <si>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</si>
  <si>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</si>
  <si>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</si>
  <si>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</si>
  <si>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</si>
  <si>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</si>
  <si>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</si>
  <si>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</si>
  <si>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</si>
  <si>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</si>
  <si>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</si>
  <si>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</si>
  <si>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</si>
  <si>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</si>
  <si>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</si>
  <si>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</si>
  <si>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</si>
  <si>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</si>
  <si>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</si>
  <si>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</si>
  <si>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</si>
  <si>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</si>
  <si>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</si>
  <si>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</si>
  <si>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</si>
  <si>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</si>
  <si>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</si>
  <si>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</si>
  <si>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</si>
  <si>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</si>
  <si>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</si>
  <si>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</si>
  <si>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</si>
  <si>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</si>
  <si>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</si>
  <si>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</si>
  <si>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</si>
  <si>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</si>
  <si>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</si>
  <si>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</si>
  <si>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</si>
  <si>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</si>
  <si>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</si>
  <si>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</si>
  <si>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</si>
  <si>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</si>
  <si>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</si>
  <si>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</si>
  <si>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</si>
  <si>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</si>
  <si>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</si>
  <si>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</si>
  <si>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</si>
  <si>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</si>
  <si>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</si>
  <si>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</si>
  <si>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</si>
  <si>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</si>
  <si>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</si>
  <si>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</si>
  <si>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</si>
  <si>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</si>
  <si>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</si>
  <si>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</si>
  <si>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</si>
  <si>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</si>
  <si>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</si>
  <si>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</si>
  <si>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</si>
  <si>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</si>
  <si>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</si>
  <si>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</si>
  <si>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</si>
  <si>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</si>
  <si>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</si>
  <si>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</si>
  <si>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</si>
  <si>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</si>
  <si>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</si>
  <si>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</si>
  <si>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</si>
  <si>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</si>
  <si>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</si>
  <si>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</si>
  <si>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</si>
  <si>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</si>
  <si>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</si>
  <si>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</si>
  <si>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</si>
  <si>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</si>
  <si>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</si>
  <si>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</si>
  <si>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</si>
  <si>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</si>
  <si>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</si>
  <si>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</si>
  <si>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</si>
  <si>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</si>
  <si>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</si>
  <si>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</si>
  <si>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</si>
  <si>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</si>
  <si>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</si>
  <si>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</si>
  <si>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</si>
  <si>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</si>
  <si>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</si>
  <si>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</si>
  <si>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</si>
  <si>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</si>
  <si>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</si>
  <si>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</si>
  <si>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</si>
  <si>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</si>
  <si>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</si>
  <si>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</si>
  <si>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</si>
  <si>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</si>
  <si>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</si>
  <si>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</si>
  <si>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</si>
  <si>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</si>
  <si>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</si>
  <si>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</si>
  <si>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</si>
  <si>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</si>
  <si>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</si>
  <si>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</si>
  <si>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</si>
  <si>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</si>
  <si>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</si>
  <si>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</si>
  <si>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</si>
  <si>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</si>
  <si>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</si>
  <si>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</si>
  <si>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</si>
  <si>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</si>
  <si>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</si>
  <si>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</si>
  <si>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</si>
  <si>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</si>
  <si>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</si>
  <si>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</si>
  <si>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</si>
  <si>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</si>
  <si>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</si>
  <si>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</si>
  <si>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</si>
  <si>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</si>
  <si>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</si>
  <si>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</si>
  <si>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</si>
  <si>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</si>
  <si>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</si>
  <si>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</si>
  <si>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</si>
  <si>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</si>
  <si>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</si>
  <si>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</si>
  <si>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</si>
  <si>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</si>
  <si>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</si>
  <si>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</si>
  <si>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</si>
  <si>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</si>
  <si>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</si>
  <si>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</si>
  <si>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</si>
  <si>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</si>
  <si>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</si>
  <si>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</si>
  <si>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</si>
  <si>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</si>
  <si>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</si>
  <si>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</si>
  <si>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</si>
  <si>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</si>
  <si>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</si>
  <si>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Подпрограмма "Увековечение памяти погибших при защите Отечества на 2020-2024 годы"</t>
  </si>
  <si>
    <t>10100L2990</t>
  </si>
  <si>
    <t>1010000000</t>
  </si>
  <si>
    <t>Обеспечение комплексного развития сельских территорий</t>
  </si>
  <si>
    <t>1020000000</t>
  </si>
  <si>
    <t>10200L5760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</si>
  <si>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</si>
  <si>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</si>
  <si>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</si>
  <si>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</si>
  <si>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Создание мест (площадок) накопления твердых коммунальных отходов</t>
  </si>
  <si>
    <t>0400015540</t>
  </si>
  <si>
    <t>04000S5540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</si>
  <si>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</si>
  <si>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</si>
  <si>
    <t>Увековечение памяти погибших при защите Отечества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</si>
  <si>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</si>
  <si>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</si>
  <si>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240</t>
  </si>
  <si>
    <t>244</t>
  </si>
  <si>
    <t>Защита населения и территории от чрезвычайных ситуаций природного и техногенного характера, пожарная безопасность</t>
  </si>
  <si>
    <t>Сумма
 на 2023 год</t>
  </si>
  <si>
    <t>06000S5550</t>
  </si>
  <si>
    <t>Обеспечение проведения выборов и референдумов</t>
  </si>
  <si>
    <t xml:space="preserve">  Проведение выборов в органы местного самоуправления</t>
  </si>
  <si>
    <t>0800007010</t>
  </si>
  <si>
    <t xml:space="preserve">  Закупка товаров, работ и услуг для обеспечения государственных (муниципальных) нужд</t>
  </si>
  <si>
    <t>Приложение 7</t>
  </si>
  <si>
    <t>на 2023 год и на плановый период 2024 и 2025 годов</t>
  </si>
  <si>
    <t>Сумма
 на 2024 год</t>
  </si>
  <si>
    <t>Сумма
на 2025 год</t>
  </si>
  <si>
    <t>0100015160</t>
  </si>
  <si>
    <t>0100015000</t>
  </si>
  <si>
    <t>Организация деятельности народных дружин</t>
  </si>
  <si>
    <t>Софинансирование по организации деятельности народных дружин</t>
  </si>
  <si>
    <t>01000S5160</t>
  </si>
  <si>
    <t>07000S5990</t>
  </si>
  <si>
    <t>07000L5990</t>
  </si>
  <si>
    <t xml:space="preserve">Подготовка проектов межевания земельных участков и проведение кадастровых работ </t>
  </si>
  <si>
    <t xml:space="preserve">Софинансирование по подготовке проектов межевания земельных участков и проведение кадастровых работ </t>
  </si>
  <si>
    <t>1000015120</t>
  </si>
  <si>
    <t>10000S5120</t>
  </si>
  <si>
    <t xml:space="preserve">Реализация мероприятий по борьбе с борщевиком Сосновского </t>
  </si>
  <si>
    <t xml:space="preserve">Софинансирование по реализации мероприятий по борьбе с борщевиком Сосновского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</si>
  <si>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автомобильных дорог ул.Калинина, ул.Советская, ул.Мира в пгт Ленинское Шабалинского района)                              </t>
  </si>
  <si>
    <t>11000S5179</t>
  </si>
  <si>
    <t>0600015210</t>
  </si>
  <si>
    <t>0600004300</t>
  </si>
  <si>
    <t>Ремонт автомобильных дорог местного значения в твердом покрытии в границах населенных пунктов (местный бюджет)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</si>
  <si>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 (софинансирование)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</si>
  <si>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</si>
  <si>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12</t>
  </si>
  <si>
    <t>0700015590</t>
  </si>
  <si>
    <t>07000S5590</t>
  </si>
  <si>
    <t>Софинансирование на подготовку сведений о границах населенных пунктов и о границах территориальных зон</t>
  </si>
  <si>
    <t>Другие вопросы в области национальной экономики</t>
  </si>
  <si>
    <t>к решению Ленинской городской Думы от 24.05.2023  №8/41 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</si>
  <si>
    <t>Субсидии на подготовку сведений о границах населенных пунктов и о границах территориальных зон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</si>
</sst>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1" fontId="17" fillId="32" borderId="10" xfId="0" applyNumberFormat="1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top" shrinkToFit="1"/>
    </xf>
    <xf numFmtId="49" fontId="16" fillId="32" borderId="12" xfId="0" applyNumberFormat="1" applyFont="1" applyFill="1" applyBorder="1" applyAlignment="1">
      <alignment horizontal="center" vertical="top" shrinkToFi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 vertical="top" shrinkToFit="1"/>
    </xf>
    <xf numFmtId="176" fontId="15" fillId="32" borderId="10" xfId="0" applyNumberFormat="1" applyFont="1" applyFill="1" applyBorder="1" applyAlignment="1">
      <alignment wrapText="1"/>
    </xf>
    <xf numFmtId="0" fontId="15" fillId="32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="90" zoomScaleSheetLayoutView="90" zoomScalePageLayoutView="0" workbookViewId="0" topLeftCell="A96">
      <selection activeCell="A100" sqref="A100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206</v>
      </c>
      <c r="H1" s="15"/>
      <c r="I1" s="15"/>
    </row>
    <row r="2" spans="2:9" s="2" customFormat="1" ht="15.75">
      <c r="B2" s="38"/>
      <c r="D2" s="6"/>
      <c r="E2" s="15"/>
      <c r="F2" s="6"/>
      <c r="G2" s="77" t="s">
        <v>235</v>
      </c>
      <c r="H2" s="78"/>
      <c r="I2" s="78"/>
    </row>
    <row r="3" spans="2:9" s="2" customFormat="1" ht="15.75">
      <c r="B3" s="38"/>
      <c r="D3" s="6"/>
      <c r="E3" s="15"/>
      <c r="F3" s="6"/>
      <c r="G3" s="78"/>
      <c r="H3" s="78"/>
      <c r="I3" s="78"/>
    </row>
    <row r="4" spans="2:9" s="2" customFormat="1" ht="15.75">
      <c r="B4" s="38"/>
      <c r="D4" s="7"/>
      <c r="E4" s="16"/>
      <c r="F4" s="7"/>
      <c r="G4" s="78"/>
      <c r="H4" s="78"/>
      <c r="I4" s="78"/>
    </row>
    <row r="5" spans="2:9" s="2" customFormat="1" ht="15.75">
      <c r="B5" s="38"/>
      <c r="D5" s="7"/>
      <c r="E5" s="16"/>
      <c r="F5" s="7"/>
      <c r="G5" s="78"/>
      <c r="H5" s="78"/>
      <c r="I5" s="78"/>
    </row>
    <row r="6" spans="2:9" s="2" customFormat="1" ht="15.75">
      <c r="B6" s="38"/>
      <c r="D6" s="7"/>
      <c r="E6" s="7"/>
      <c r="F6" s="7"/>
      <c r="G6" s="78"/>
      <c r="H6" s="78"/>
      <c r="I6" s="78"/>
    </row>
    <row r="7" spans="2:9" s="2" customFormat="1" ht="31.5" customHeight="1">
      <c r="B7" s="38" t="s">
        <v>159</v>
      </c>
      <c r="D7" s="43"/>
      <c r="E7" s="43"/>
      <c r="F7" s="43"/>
      <c r="G7" s="78"/>
      <c r="H7" s="78"/>
      <c r="I7" s="78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72" t="s">
        <v>23</v>
      </c>
      <c r="B9" s="72"/>
      <c r="C9" s="72"/>
      <c r="D9" s="72"/>
      <c r="E9" s="72"/>
      <c r="F9" s="72"/>
      <c r="G9" s="72"/>
    </row>
    <row r="10" spans="1:8" s="2" customFormat="1" ht="15.75" customHeight="1">
      <c r="A10" s="73" t="s">
        <v>163</v>
      </c>
      <c r="B10" s="73"/>
      <c r="C10" s="73"/>
      <c r="D10" s="73"/>
      <c r="E10" s="73"/>
      <c r="F10" s="73"/>
      <c r="G10" s="73"/>
      <c r="H10" s="73"/>
    </row>
    <row r="11" spans="1:8" s="2" customFormat="1" ht="15.75" customHeight="1">
      <c r="A11" s="73" t="s">
        <v>207</v>
      </c>
      <c r="B11" s="73"/>
      <c r="C11" s="73"/>
      <c r="D11" s="73"/>
      <c r="E11" s="73"/>
      <c r="F11" s="73"/>
      <c r="G11" s="73"/>
      <c r="H11" s="73"/>
    </row>
    <row r="13" spans="1:9" s="1" customFormat="1" ht="40.5" customHeight="1">
      <c r="A13" s="4" t="s">
        <v>38</v>
      </c>
      <c r="B13" s="45" t="s">
        <v>40</v>
      </c>
      <c r="C13" s="5" t="s">
        <v>34</v>
      </c>
      <c r="D13" s="5" t="s">
        <v>35</v>
      </c>
      <c r="E13" s="5" t="s">
        <v>36</v>
      </c>
      <c r="F13" s="5" t="s">
        <v>39</v>
      </c>
      <c r="G13" s="19" t="s">
        <v>200</v>
      </c>
      <c r="H13" s="19" t="s">
        <v>208</v>
      </c>
      <c r="I13" s="19" t="s">
        <v>209</v>
      </c>
    </row>
    <row r="14" spans="1:9" s="9" customFormat="1" ht="33.75" customHeight="1">
      <c r="A14" s="10" t="s">
        <v>37</v>
      </c>
      <c r="B14" s="46">
        <v>984</v>
      </c>
      <c r="C14" s="11" t="s">
        <v>2</v>
      </c>
      <c r="D14" s="11" t="s">
        <v>2</v>
      </c>
      <c r="E14" s="11" t="s">
        <v>99</v>
      </c>
      <c r="F14" s="11" t="s">
        <v>0</v>
      </c>
      <c r="G14" s="54">
        <f>SUM(G15,G62,G75,G102,G186,G196,G202)</f>
        <v>31185.043</v>
      </c>
      <c r="H14" s="54">
        <f>SUM(H15,H62,H75,H102,H186,H196,H202)</f>
        <v>25117.100000000006</v>
      </c>
      <c r="I14" s="54">
        <f>SUM(I15,I62,I75,I102,I186,I196,I202)</f>
        <v>27675.6</v>
      </c>
    </row>
    <row r="15" spans="1:9" s="9" customFormat="1" ht="15.75">
      <c r="A15" s="10" t="s">
        <v>7</v>
      </c>
      <c r="B15" s="46">
        <v>984</v>
      </c>
      <c r="C15" s="11" t="s">
        <v>3</v>
      </c>
      <c r="D15" s="11" t="s">
        <v>2</v>
      </c>
      <c r="E15" s="11" t="s">
        <v>99</v>
      </c>
      <c r="F15" s="11" t="s">
        <v>0</v>
      </c>
      <c r="G15" s="54">
        <f>SUM(G16+G21+G32+G37+G28)</f>
        <v>7743.000999999999</v>
      </c>
      <c r="H15" s="54">
        <f>SUM(H16+H21+H32+H37)</f>
        <v>18330.257</v>
      </c>
      <c r="I15" s="54">
        <f>SUM(I16+I21+I32+I37)</f>
        <v>20821.829999999998</v>
      </c>
    </row>
    <row r="16" spans="1:9" s="9" customFormat="1" ht="36.75" customHeight="1">
      <c r="A16" s="10" t="s">
        <v>14</v>
      </c>
      <c r="B16" s="46">
        <v>984</v>
      </c>
      <c r="C16" s="11" t="s">
        <v>3</v>
      </c>
      <c r="D16" s="11" t="s">
        <v>4</v>
      </c>
      <c r="E16" s="11" t="s">
        <v>99</v>
      </c>
      <c r="F16" s="11" t="s">
        <v>0</v>
      </c>
      <c r="G16" s="54">
        <f>SUM(G17)</f>
        <v>986.579</v>
      </c>
      <c r="H16" s="54">
        <f>SUM(H17)</f>
        <v>986.579</v>
      </c>
      <c r="I16" s="54">
        <f>SUM(I17)</f>
        <v>986.579</v>
      </c>
    </row>
    <row r="17" spans="1:9" s="8" customFormat="1" ht="54.75" customHeight="1">
      <c r="A17" s="23" t="s">
        <v>83</v>
      </c>
      <c r="B17" s="47">
        <v>984</v>
      </c>
      <c r="C17" s="24" t="s">
        <v>3</v>
      </c>
      <c r="D17" s="24" t="s">
        <v>4</v>
      </c>
      <c r="E17" s="24" t="s">
        <v>100</v>
      </c>
      <c r="F17" s="24" t="s">
        <v>0</v>
      </c>
      <c r="G17" s="55">
        <f aca="true" t="shared" si="0" ref="G17:I18">SUM(G19)</f>
        <v>986.579</v>
      </c>
      <c r="H17" s="55">
        <f t="shared" si="0"/>
        <v>986.579</v>
      </c>
      <c r="I17" s="55">
        <f t="shared" si="0"/>
        <v>986.579</v>
      </c>
    </row>
    <row r="18" spans="1:9" s="8" customFormat="1" ht="31.5">
      <c r="A18" s="25" t="s">
        <v>44</v>
      </c>
      <c r="B18" s="47">
        <v>984</v>
      </c>
      <c r="C18" s="24" t="s">
        <v>3</v>
      </c>
      <c r="D18" s="24" t="s">
        <v>4</v>
      </c>
      <c r="E18" s="24" t="s">
        <v>102</v>
      </c>
      <c r="F18" s="24" t="s">
        <v>0</v>
      </c>
      <c r="G18" s="55">
        <f t="shared" si="0"/>
        <v>986.579</v>
      </c>
      <c r="H18" s="55">
        <f t="shared" si="0"/>
        <v>986.579</v>
      </c>
      <c r="I18" s="55">
        <f t="shared" si="0"/>
        <v>986.579</v>
      </c>
    </row>
    <row r="19" spans="1:9" s="8" customFormat="1" ht="15.75">
      <c r="A19" s="23" t="s">
        <v>18</v>
      </c>
      <c r="B19" s="47">
        <v>984</v>
      </c>
      <c r="C19" s="24" t="s">
        <v>3</v>
      </c>
      <c r="D19" s="24" t="s">
        <v>4</v>
      </c>
      <c r="E19" s="24" t="s">
        <v>101</v>
      </c>
      <c r="F19" s="24" t="s">
        <v>0</v>
      </c>
      <c r="G19" s="55">
        <f>SUM(G20)</f>
        <v>986.579</v>
      </c>
      <c r="H19" s="55">
        <f>SUM(H20)</f>
        <v>986.579</v>
      </c>
      <c r="I19" s="55">
        <f>SUM(I20)</f>
        <v>986.579</v>
      </c>
    </row>
    <row r="20" spans="1:9" s="8" customFormat="1" ht="45.75" customHeight="1">
      <c r="A20" s="26" t="s">
        <v>46</v>
      </c>
      <c r="B20" s="47">
        <v>984</v>
      </c>
      <c r="C20" s="24" t="s">
        <v>3</v>
      </c>
      <c r="D20" s="24" t="s">
        <v>4</v>
      </c>
      <c r="E20" s="24" t="s">
        <v>101</v>
      </c>
      <c r="F20" s="24" t="s">
        <v>45</v>
      </c>
      <c r="G20" s="55">
        <v>986.579</v>
      </c>
      <c r="H20" s="55">
        <v>986.579</v>
      </c>
      <c r="I20" s="55">
        <v>986.579</v>
      </c>
    </row>
    <row r="21" spans="1:9" s="9" customFormat="1" ht="48" customHeight="1">
      <c r="A21" s="21" t="s">
        <v>15</v>
      </c>
      <c r="B21" s="48">
        <v>984</v>
      </c>
      <c r="C21" s="22" t="s">
        <v>3</v>
      </c>
      <c r="D21" s="22" t="s">
        <v>5</v>
      </c>
      <c r="E21" s="22" t="s">
        <v>99</v>
      </c>
      <c r="F21" s="22" t="s">
        <v>0</v>
      </c>
      <c r="G21" s="56">
        <f aca="true" t="shared" si="1" ref="G21:I23">SUM(G22)</f>
        <v>5518.624</v>
      </c>
      <c r="H21" s="56">
        <f t="shared" si="1"/>
        <v>5546.95</v>
      </c>
      <c r="I21" s="56">
        <f t="shared" si="1"/>
        <v>5583.178999999999</v>
      </c>
    </row>
    <row r="22" spans="1:9" s="8" customFormat="1" ht="48" customHeight="1">
      <c r="A22" s="23" t="s">
        <v>83</v>
      </c>
      <c r="B22" s="47">
        <v>984</v>
      </c>
      <c r="C22" s="24" t="s">
        <v>3</v>
      </c>
      <c r="D22" s="24" t="s">
        <v>5</v>
      </c>
      <c r="E22" s="24" t="s">
        <v>100</v>
      </c>
      <c r="F22" s="24" t="s">
        <v>0</v>
      </c>
      <c r="G22" s="57">
        <f t="shared" si="1"/>
        <v>5518.624</v>
      </c>
      <c r="H22" s="57">
        <f t="shared" si="1"/>
        <v>5546.95</v>
      </c>
      <c r="I22" s="57">
        <f t="shared" si="1"/>
        <v>5583.178999999999</v>
      </c>
    </row>
    <row r="23" spans="1:9" s="9" customFormat="1" ht="31.5" customHeight="1">
      <c r="A23" s="25" t="s">
        <v>44</v>
      </c>
      <c r="B23" s="47">
        <v>984</v>
      </c>
      <c r="C23" s="24" t="s">
        <v>3</v>
      </c>
      <c r="D23" s="24" t="s">
        <v>5</v>
      </c>
      <c r="E23" s="24" t="s">
        <v>102</v>
      </c>
      <c r="F23" s="24" t="s">
        <v>0</v>
      </c>
      <c r="G23" s="55">
        <f t="shared" si="1"/>
        <v>5518.624</v>
      </c>
      <c r="H23" s="55">
        <f t="shared" si="1"/>
        <v>5546.95</v>
      </c>
      <c r="I23" s="55">
        <f t="shared" si="1"/>
        <v>5583.178999999999</v>
      </c>
    </row>
    <row r="24" spans="1:9" s="8" customFormat="1" ht="15.75">
      <c r="A24" s="23" t="s">
        <v>8</v>
      </c>
      <c r="B24" s="47">
        <v>984</v>
      </c>
      <c r="C24" s="24" t="s">
        <v>3</v>
      </c>
      <c r="D24" s="24" t="s">
        <v>5</v>
      </c>
      <c r="E24" s="24" t="s">
        <v>104</v>
      </c>
      <c r="F24" s="24" t="s">
        <v>0</v>
      </c>
      <c r="G24" s="55">
        <f>SUM(G25:G27)</f>
        <v>5518.624</v>
      </c>
      <c r="H24" s="55">
        <f>SUM(H25:H27)</f>
        <v>5546.95</v>
      </c>
      <c r="I24" s="55">
        <f>SUM(I25:I27)</f>
        <v>5583.178999999999</v>
      </c>
    </row>
    <row r="25" spans="1:9" s="8" customFormat="1" ht="45" customHeight="1">
      <c r="A25" s="26" t="s">
        <v>46</v>
      </c>
      <c r="B25" s="47">
        <v>984</v>
      </c>
      <c r="C25" s="24" t="s">
        <v>3</v>
      </c>
      <c r="D25" s="24" t="s">
        <v>5</v>
      </c>
      <c r="E25" s="24" t="s">
        <v>104</v>
      </c>
      <c r="F25" s="24" t="s">
        <v>45</v>
      </c>
      <c r="G25" s="55">
        <v>4359.668</v>
      </c>
      <c r="H25" s="55">
        <v>4359.668</v>
      </c>
      <c r="I25" s="55">
        <v>4359.668</v>
      </c>
    </row>
    <row r="26" spans="1:9" s="8" customFormat="1" ht="33" customHeight="1">
      <c r="A26" s="26" t="s">
        <v>195</v>
      </c>
      <c r="B26" s="47">
        <v>984</v>
      </c>
      <c r="C26" s="24" t="s">
        <v>3</v>
      </c>
      <c r="D26" s="24" t="s">
        <v>5</v>
      </c>
      <c r="E26" s="24" t="s">
        <v>104</v>
      </c>
      <c r="F26" s="24" t="s">
        <v>48</v>
      </c>
      <c r="G26" s="55">
        <v>1146.434</v>
      </c>
      <c r="H26" s="55">
        <v>1174.76</v>
      </c>
      <c r="I26" s="55">
        <v>1210.989</v>
      </c>
    </row>
    <row r="27" spans="1:9" s="8" customFormat="1" ht="19.5" customHeight="1">
      <c r="A27" s="26" t="s">
        <v>51</v>
      </c>
      <c r="B27" s="47">
        <v>984</v>
      </c>
      <c r="C27" s="24" t="s">
        <v>3</v>
      </c>
      <c r="D27" s="24" t="s">
        <v>5</v>
      </c>
      <c r="E27" s="24" t="s">
        <v>104</v>
      </c>
      <c r="F27" s="24" t="s">
        <v>49</v>
      </c>
      <c r="G27" s="55">
        <v>12.522</v>
      </c>
      <c r="H27" s="55">
        <v>12.522</v>
      </c>
      <c r="I27" s="55">
        <v>12.522</v>
      </c>
    </row>
    <row r="28" spans="1:9" s="8" customFormat="1" ht="19.5" customHeight="1" hidden="1">
      <c r="A28" s="67" t="s">
        <v>202</v>
      </c>
      <c r="B28" s="68">
        <v>984</v>
      </c>
      <c r="C28" s="69" t="s">
        <v>3</v>
      </c>
      <c r="D28" s="69" t="s">
        <v>25</v>
      </c>
      <c r="E28" s="69" t="s">
        <v>99</v>
      </c>
      <c r="F28" s="69" t="s">
        <v>0</v>
      </c>
      <c r="G28" s="56">
        <f aca="true" t="shared" si="2" ref="G28:I30">G29</f>
        <v>0</v>
      </c>
      <c r="H28" s="56">
        <f t="shared" si="2"/>
        <v>0</v>
      </c>
      <c r="I28" s="56">
        <f t="shared" si="2"/>
        <v>0</v>
      </c>
    </row>
    <row r="29" spans="1:9" s="8" customFormat="1" ht="51.75" customHeight="1" hidden="1">
      <c r="A29" s="70" t="s">
        <v>86</v>
      </c>
      <c r="B29" s="64">
        <v>984</v>
      </c>
      <c r="C29" s="65" t="s">
        <v>3</v>
      </c>
      <c r="D29" s="65" t="s">
        <v>25</v>
      </c>
      <c r="E29" s="65" t="s">
        <v>100</v>
      </c>
      <c r="F29" s="65" t="s"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</row>
    <row r="30" spans="1:9" s="8" customFormat="1" ht="19.5" customHeight="1" hidden="1">
      <c r="A30" s="71" t="s">
        <v>203</v>
      </c>
      <c r="B30" s="64">
        <v>984</v>
      </c>
      <c r="C30" s="65" t="s">
        <v>3</v>
      </c>
      <c r="D30" s="65" t="s">
        <v>25</v>
      </c>
      <c r="E30" s="65" t="s">
        <v>204</v>
      </c>
      <c r="F30" s="65" t="s">
        <v>0</v>
      </c>
      <c r="G30" s="55">
        <f t="shared" si="2"/>
        <v>0</v>
      </c>
      <c r="H30" s="55">
        <f t="shared" si="2"/>
        <v>0</v>
      </c>
      <c r="I30" s="55">
        <f t="shared" si="2"/>
        <v>0</v>
      </c>
    </row>
    <row r="31" spans="1:9" s="8" customFormat="1" ht="27" customHeight="1" hidden="1">
      <c r="A31" s="63" t="s">
        <v>205</v>
      </c>
      <c r="B31" s="64">
        <v>984</v>
      </c>
      <c r="C31" s="65" t="s">
        <v>3</v>
      </c>
      <c r="D31" s="65" t="s">
        <v>25</v>
      </c>
      <c r="E31" s="65" t="s">
        <v>204</v>
      </c>
      <c r="F31" s="65" t="s">
        <v>48</v>
      </c>
      <c r="G31" s="55">
        <v>0</v>
      </c>
      <c r="H31" s="55">
        <v>0</v>
      </c>
      <c r="I31" s="55">
        <v>0</v>
      </c>
    </row>
    <row r="32" spans="1:9" s="9" customFormat="1" ht="15.75">
      <c r="A32" s="21" t="s">
        <v>9</v>
      </c>
      <c r="B32" s="48">
        <v>984</v>
      </c>
      <c r="C32" s="22" t="s">
        <v>3</v>
      </c>
      <c r="D32" s="22" t="s">
        <v>29</v>
      </c>
      <c r="E32" s="22" t="s">
        <v>99</v>
      </c>
      <c r="F32" s="22" t="s">
        <v>0</v>
      </c>
      <c r="G32" s="56">
        <f aca="true" t="shared" si="3" ref="G32:I35">SUM(G33)</f>
        <v>18</v>
      </c>
      <c r="H32" s="56">
        <f t="shared" si="3"/>
        <v>20</v>
      </c>
      <c r="I32" s="56">
        <f t="shared" si="3"/>
        <v>20</v>
      </c>
    </row>
    <row r="33" spans="1:9" s="8" customFormat="1" ht="47.25">
      <c r="A33" s="27" t="s">
        <v>84</v>
      </c>
      <c r="B33" s="47">
        <v>984</v>
      </c>
      <c r="C33" s="24" t="s">
        <v>3</v>
      </c>
      <c r="D33" s="24" t="s">
        <v>29</v>
      </c>
      <c r="E33" s="24" t="s">
        <v>105</v>
      </c>
      <c r="F33" s="24" t="s">
        <v>0</v>
      </c>
      <c r="G33" s="55">
        <f t="shared" si="3"/>
        <v>18</v>
      </c>
      <c r="H33" s="55">
        <f t="shared" si="3"/>
        <v>20</v>
      </c>
      <c r="I33" s="55">
        <f t="shared" si="3"/>
        <v>20</v>
      </c>
    </row>
    <row r="34" spans="1:9" s="8" customFormat="1" ht="15.75">
      <c r="A34" s="23" t="s">
        <v>9</v>
      </c>
      <c r="B34" s="47">
        <v>984</v>
      </c>
      <c r="C34" s="24" t="s">
        <v>3</v>
      </c>
      <c r="D34" s="24" t="s">
        <v>29</v>
      </c>
      <c r="E34" s="24" t="s">
        <v>106</v>
      </c>
      <c r="F34" s="24" t="s">
        <v>0</v>
      </c>
      <c r="G34" s="55">
        <f t="shared" si="3"/>
        <v>18</v>
      </c>
      <c r="H34" s="55">
        <f t="shared" si="3"/>
        <v>20</v>
      </c>
      <c r="I34" s="55">
        <f t="shared" si="3"/>
        <v>20</v>
      </c>
    </row>
    <row r="35" spans="1:9" s="8" customFormat="1" ht="15.75">
      <c r="A35" s="23" t="s">
        <v>21</v>
      </c>
      <c r="B35" s="47">
        <v>984</v>
      </c>
      <c r="C35" s="24" t="s">
        <v>3</v>
      </c>
      <c r="D35" s="24" t="s">
        <v>29</v>
      </c>
      <c r="E35" s="24" t="s">
        <v>107</v>
      </c>
      <c r="F35" s="24" t="s">
        <v>0</v>
      </c>
      <c r="G35" s="55">
        <f t="shared" si="3"/>
        <v>18</v>
      </c>
      <c r="H35" s="55">
        <f t="shared" si="3"/>
        <v>20</v>
      </c>
      <c r="I35" s="55">
        <f t="shared" si="3"/>
        <v>20</v>
      </c>
    </row>
    <row r="36" spans="1:9" s="8" customFormat="1" ht="15.75" customHeight="1">
      <c r="A36" s="26" t="s">
        <v>51</v>
      </c>
      <c r="B36" s="47">
        <v>984</v>
      </c>
      <c r="C36" s="24" t="s">
        <v>3</v>
      </c>
      <c r="D36" s="24" t="s">
        <v>29</v>
      </c>
      <c r="E36" s="24" t="s">
        <v>107</v>
      </c>
      <c r="F36" s="24" t="s">
        <v>49</v>
      </c>
      <c r="G36" s="55">
        <v>18</v>
      </c>
      <c r="H36" s="55">
        <v>20</v>
      </c>
      <c r="I36" s="55">
        <v>20</v>
      </c>
    </row>
    <row r="37" spans="1:9" s="9" customFormat="1" ht="19.5" customHeight="1">
      <c r="A37" s="21" t="s">
        <v>10</v>
      </c>
      <c r="B37" s="48">
        <v>984</v>
      </c>
      <c r="C37" s="22" t="s">
        <v>3</v>
      </c>
      <c r="D37" s="22" t="s">
        <v>30</v>
      </c>
      <c r="E37" s="22" t="s">
        <v>99</v>
      </c>
      <c r="F37" s="22" t="s">
        <v>0</v>
      </c>
      <c r="G37" s="56">
        <f>G38+G42+G51</f>
        <v>1219.798</v>
      </c>
      <c r="H37" s="56">
        <f>H38+H42+H51</f>
        <v>11776.728000000001</v>
      </c>
      <c r="I37" s="56">
        <f>I38+I42+I51</f>
        <v>14232.072</v>
      </c>
    </row>
    <row r="38" spans="1:9" s="8" customFormat="1" ht="47.25">
      <c r="A38" s="25" t="s">
        <v>87</v>
      </c>
      <c r="B38" s="47">
        <v>984</v>
      </c>
      <c r="C38" s="24" t="s">
        <v>3</v>
      </c>
      <c r="D38" s="24" t="s">
        <v>30</v>
      </c>
      <c r="E38" s="24" t="s">
        <v>108</v>
      </c>
      <c r="F38" s="24" t="s">
        <v>0</v>
      </c>
      <c r="G38" s="55">
        <f>SUM(G39)</f>
        <v>2</v>
      </c>
      <c r="H38" s="55">
        <f>SUM(H39)</f>
        <v>2</v>
      </c>
      <c r="I38" s="55">
        <f>SUM(I39)</f>
        <v>2</v>
      </c>
    </row>
    <row r="39" spans="1:9" s="8" customFormat="1" ht="15.75">
      <c r="A39" s="25" t="s">
        <v>54</v>
      </c>
      <c r="B39" s="47">
        <v>984</v>
      </c>
      <c r="C39" s="24" t="s">
        <v>3</v>
      </c>
      <c r="D39" s="24" t="s">
        <v>30</v>
      </c>
      <c r="E39" s="24" t="s">
        <v>109</v>
      </c>
      <c r="F39" s="24" t="s">
        <v>0</v>
      </c>
      <c r="G39" s="55">
        <f aca="true" t="shared" si="4" ref="G39:I40">G40</f>
        <v>2</v>
      </c>
      <c r="H39" s="55">
        <f t="shared" si="4"/>
        <v>2</v>
      </c>
      <c r="I39" s="55">
        <f t="shared" si="4"/>
        <v>2</v>
      </c>
    </row>
    <row r="40" spans="1:9" s="8" customFormat="1" ht="51" customHeight="1">
      <c r="A40" s="25" t="s">
        <v>55</v>
      </c>
      <c r="B40" s="47">
        <v>984</v>
      </c>
      <c r="C40" s="24" t="s">
        <v>3</v>
      </c>
      <c r="D40" s="24" t="s">
        <v>30</v>
      </c>
      <c r="E40" s="24" t="s">
        <v>110</v>
      </c>
      <c r="F40" s="24" t="s">
        <v>0</v>
      </c>
      <c r="G40" s="55">
        <f t="shared" si="4"/>
        <v>2</v>
      </c>
      <c r="H40" s="55">
        <f t="shared" si="4"/>
        <v>2</v>
      </c>
      <c r="I40" s="55">
        <f t="shared" si="4"/>
        <v>2</v>
      </c>
    </row>
    <row r="41" spans="1:9" s="8" customFormat="1" ht="32.25" customHeight="1">
      <c r="A41" s="26" t="s">
        <v>195</v>
      </c>
      <c r="B41" s="47">
        <v>984</v>
      </c>
      <c r="C41" s="24" t="s">
        <v>3</v>
      </c>
      <c r="D41" s="24" t="s">
        <v>30</v>
      </c>
      <c r="E41" s="24" t="s">
        <v>110</v>
      </c>
      <c r="F41" s="24" t="s">
        <v>48</v>
      </c>
      <c r="G41" s="55">
        <v>2</v>
      </c>
      <c r="H41" s="55">
        <v>2</v>
      </c>
      <c r="I41" s="55">
        <v>2</v>
      </c>
    </row>
    <row r="42" spans="1:9" s="8" customFormat="1" ht="47.25">
      <c r="A42" s="27" t="s">
        <v>85</v>
      </c>
      <c r="B42" s="47">
        <v>984</v>
      </c>
      <c r="C42" s="24" t="s">
        <v>3</v>
      </c>
      <c r="D42" s="24" t="s">
        <v>30</v>
      </c>
      <c r="E42" s="24" t="s">
        <v>115</v>
      </c>
      <c r="F42" s="24" t="s">
        <v>0</v>
      </c>
      <c r="G42" s="55">
        <f>SUM(G44+G47+G49)</f>
        <v>359.391</v>
      </c>
      <c r="H42" s="55">
        <f>SUM(H44+H47+H49)</f>
        <v>10590.423</v>
      </c>
      <c r="I42" s="55">
        <f>SUM(I44+I47+I49)</f>
        <v>12691.93</v>
      </c>
    </row>
    <row r="43" spans="1:9" s="8" customFormat="1" ht="15.75">
      <c r="A43" s="27" t="s">
        <v>54</v>
      </c>
      <c r="B43" s="47">
        <v>984</v>
      </c>
      <c r="C43" s="24" t="s">
        <v>3</v>
      </c>
      <c r="D43" s="24" t="s">
        <v>30</v>
      </c>
      <c r="E43" s="24" t="s">
        <v>116</v>
      </c>
      <c r="F43" s="24" t="s">
        <v>0</v>
      </c>
      <c r="G43" s="55">
        <f>G44</f>
        <v>253.229</v>
      </c>
      <c r="H43" s="55">
        <f>H44</f>
        <v>387.1</v>
      </c>
      <c r="I43" s="55">
        <f>I44</f>
        <v>387.1</v>
      </c>
    </row>
    <row r="44" spans="1:9" s="8" customFormat="1" ht="15.75">
      <c r="A44" s="28" t="s">
        <v>56</v>
      </c>
      <c r="B44" s="47">
        <v>984</v>
      </c>
      <c r="C44" s="24" t="s">
        <v>3</v>
      </c>
      <c r="D44" s="24" t="s">
        <v>30</v>
      </c>
      <c r="E44" s="24" t="s">
        <v>117</v>
      </c>
      <c r="F44" s="24" t="s">
        <v>0</v>
      </c>
      <c r="G44" s="55">
        <f>G45+G46</f>
        <v>253.229</v>
      </c>
      <c r="H44" s="55">
        <f>H45+H46</f>
        <v>387.1</v>
      </c>
      <c r="I44" s="55">
        <f>I45+I46</f>
        <v>387.1</v>
      </c>
    </row>
    <row r="45" spans="1:9" s="8" customFormat="1" ht="37.5" customHeight="1">
      <c r="A45" s="26" t="s">
        <v>195</v>
      </c>
      <c r="B45" s="47">
        <v>984</v>
      </c>
      <c r="C45" s="24" t="s">
        <v>3</v>
      </c>
      <c r="D45" s="24" t="s">
        <v>30</v>
      </c>
      <c r="E45" s="24" t="s">
        <v>117</v>
      </c>
      <c r="F45" s="24" t="s">
        <v>48</v>
      </c>
      <c r="G45" s="55">
        <v>233.229</v>
      </c>
      <c r="H45" s="55">
        <v>367.1</v>
      </c>
      <c r="I45" s="55">
        <v>367.1</v>
      </c>
    </row>
    <row r="46" spans="1:9" s="8" customFormat="1" ht="15.75">
      <c r="A46" s="26" t="s">
        <v>51</v>
      </c>
      <c r="B46" s="47">
        <v>984</v>
      </c>
      <c r="C46" s="24" t="s">
        <v>3</v>
      </c>
      <c r="D46" s="24" t="s">
        <v>30</v>
      </c>
      <c r="E46" s="24" t="s">
        <v>117</v>
      </c>
      <c r="F46" s="24" t="s">
        <v>49</v>
      </c>
      <c r="G46" s="55">
        <v>20</v>
      </c>
      <c r="H46" s="55">
        <v>20</v>
      </c>
      <c r="I46" s="55">
        <v>20</v>
      </c>
    </row>
    <row r="47" spans="1:9" s="8" customFormat="1" ht="31.5">
      <c r="A47" s="28" t="s">
        <v>217</v>
      </c>
      <c r="B47" s="47">
        <v>984</v>
      </c>
      <c r="C47" s="24" t="s">
        <v>3</v>
      </c>
      <c r="D47" s="24" t="s">
        <v>30</v>
      </c>
      <c r="E47" s="24" t="s">
        <v>216</v>
      </c>
      <c r="F47" s="24" t="s">
        <v>0</v>
      </c>
      <c r="G47" s="55">
        <f>G48</f>
        <v>106.162</v>
      </c>
      <c r="H47" s="55">
        <f>H48</f>
        <v>10203.323</v>
      </c>
      <c r="I47" s="55">
        <f>I48</f>
        <v>12304.83</v>
      </c>
    </row>
    <row r="48" spans="1:9" s="8" customFormat="1" ht="25.5">
      <c r="A48" s="26" t="s">
        <v>195</v>
      </c>
      <c r="B48" s="47">
        <v>984</v>
      </c>
      <c r="C48" s="24" t="s">
        <v>3</v>
      </c>
      <c r="D48" s="24" t="s">
        <v>30</v>
      </c>
      <c r="E48" s="24" t="s">
        <v>216</v>
      </c>
      <c r="F48" s="24" t="s">
        <v>48</v>
      </c>
      <c r="G48" s="55">
        <v>106.162</v>
      </c>
      <c r="H48" s="55">
        <v>10203.323</v>
      </c>
      <c r="I48" s="55">
        <v>12304.83</v>
      </c>
    </row>
    <row r="49" spans="1:9" s="8" customFormat="1" ht="31.5" hidden="1">
      <c r="A49" s="28" t="s">
        <v>218</v>
      </c>
      <c r="B49" s="47">
        <v>984</v>
      </c>
      <c r="C49" s="24" t="s">
        <v>3</v>
      </c>
      <c r="D49" s="24" t="s">
        <v>30</v>
      </c>
      <c r="E49" s="24" t="s">
        <v>215</v>
      </c>
      <c r="F49" s="24" t="s">
        <v>0</v>
      </c>
      <c r="G49" s="55">
        <f>G50</f>
        <v>0</v>
      </c>
      <c r="H49" s="55">
        <f>H50</f>
        <v>0</v>
      </c>
      <c r="I49" s="55">
        <f>I50</f>
        <v>0</v>
      </c>
    </row>
    <row r="50" spans="1:9" s="8" customFormat="1" ht="25.5" hidden="1">
      <c r="A50" s="26" t="s">
        <v>195</v>
      </c>
      <c r="B50" s="47">
        <v>984</v>
      </c>
      <c r="C50" s="24" t="s">
        <v>3</v>
      </c>
      <c r="D50" s="24" t="s">
        <v>30</v>
      </c>
      <c r="E50" s="24" t="s">
        <v>215</v>
      </c>
      <c r="F50" s="24" t="s">
        <v>48</v>
      </c>
      <c r="G50" s="55">
        <v>0</v>
      </c>
      <c r="H50" s="55">
        <v>0</v>
      </c>
      <c r="I50" s="55">
        <v>0</v>
      </c>
    </row>
    <row r="51" spans="1:9" s="8" customFormat="1" ht="52.5" customHeight="1">
      <c r="A51" s="25" t="s">
        <v>86</v>
      </c>
      <c r="B51" s="47">
        <v>984</v>
      </c>
      <c r="C51" s="24" t="s">
        <v>3</v>
      </c>
      <c r="D51" s="24" t="s">
        <v>30</v>
      </c>
      <c r="E51" s="24" t="s">
        <v>100</v>
      </c>
      <c r="F51" s="24" t="s">
        <v>0</v>
      </c>
      <c r="G51" s="55">
        <f>SUM(G52,G59,G57)</f>
        <v>858.407</v>
      </c>
      <c r="H51" s="55">
        <f>SUM(H52,H59,H57)</f>
        <v>1184.305</v>
      </c>
      <c r="I51" s="55">
        <f>SUM(I52,I59,I57)</f>
        <v>1538.142</v>
      </c>
    </row>
    <row r="52" spans="1:9" s="8" customFormat="1" ht="31.5">
      <c r="A52" s="27" t="s">
        <v>57</v>
      </c>
      <c r="B52" s="47">
        <v>984</v>
      </c>
      <c r="C52" s="24" t="s">
        <v>3</v>
      </c>
      <c r="D52" s="24" t="s">
        <v>30</v>
      </c>
      <c r="E52" s="24" t="s">
        <v>118</v>
      </c>
      <c r="F52" s="24" t="s">
        <v>0</v>
      </c>
      <c r="G52" s="55">
        <f>G54+G55+G56</f>
        <v>856.807</v>
      </c>
      <c r="H52" s="55">
        <f>H54+H55+H56</f>
        <v>856.807</v>
      </c>
      <c r="I52" s="55">
        <f>I54+I55+I56</f>
        <v>856.807</v>
      </c>
    </row>
    <row r="53" spans="1:9" s="8" customFormat="1" ht="18" customHeight="1">
      <c r="A53" s="25" t="s">
        <v>58</v>
      </c>
      <c r="B53" s="47">
        <v>984</v>
      </c>
      <c r="C53" s="24" t="s">
        <v>3</v>
      </c>
      <c r="D53" s="24" t="s">
        <v>30</v>
      </c>
      <c r="E53" s="24" t="s">
        <v>119</v>
      </c>
      <c r="F53" s="24" t="s">
        <v>0</v>
      </c>
      <c r="G53" s="55">
        <f>G54+G55+G56</f>
        <v>856.807</v>
      </c>
      <c r="H53" s="55">
        <f>H54+H55+H56</f>
        <v>856.807</v>
      </c>
      <c r="I53" s="55">
        <f>I54+I55+I56</f>
        <v>856.807</v>
      </c>
    </row>
    <row r="54" spans="1:9" s="8" customFormat="1" ht="38.25">
      <c r="A54" s="26" t="s">
        <v>46</v>
      </c>
      <c r="B54" s="47">
        <v>984</v>
      </c>
      <c r="C54" s="24" t="s">
        <v>3</v>
      </c>
      <c r="D54" s="24" t="s">
        <v>30</v>
      </c>
      <c r="E54" s="24" t="s">
        <v>119</v>
      </c>
      <c r="F54" s="24" t="s">
        <v>45</v>
      </c>
      <c r="G54" s="55">
        <v>819.135</v>
      </c>
      <c r="H54" s="55">
        <v>819.135</v>
      </c>
      <c r="I54" s="55">
        <v>819.135</v>
      </c>
    </row>
    <row r="55" spans="1:9" s="9" customFormat="1" ht="31.5" customHeight="1">
      <c r="A55" s="26" t="s">
        <v>195</v>
      </c>
      <c r="B55" s="49">
        <v>984</v>
      </c>
      <c r="C55" s="24" t="s">
        <v>3</v>
      </c>
      <c r="D55" s="24" t="s">
        <v>30</v>
      </c>
      <c r="E55" s="24" t="s">
        <v>119</v>
      </c>
      <c r="F55" s="24" t="s">
        <v>48</v>
      </c>
      <c r="G55" s="55">
        <v>28</v>
      </c>
      <c r="H55" s="55">
        <v>28</v>
      </c>
      <c r="I55" s="55">
        <v>28</v>
      </c>
    </row>
    <row r="56" spans="1:9" s="9" customFormat="1" ht="17.25" customHeight="1">
      <c r="A56" s="26" t="s">
        <v>51</v>
      </c>
      <c r="B56" s="49">
        <v>984</v>
      </c>
      <c r="C56" s="24" t="s">
        <v>3</v>
      </c>
      <c r="D56" s="24" t="s">
        <v>30</v>
      </c>
      <c r="E56" s="24" t="s">
        <v>119</v>
      </c>
      <c r="F56" s="24" t="s">
        <v>49</v>
      </c>
      <c r="G56" s="55">
        <v>9.672</v>
      </c>
      <c r="H56" s="55">
        <v>9.672</v>
      </c>
      <c r="I56" s="55">
        <v>9.672</v>
      </c>
    </row>
    <row r="57" spans="1:9" s="9" customFormat="1" ht="17.25" customHeight="1">
      <c r="A57" s="26" t="s">
        <v>161</v>
      </c>
      <c r="B57" s="49">
        <v>984</v>
      </c>
      <c r="C57" s="24" t="s">
        <v>3</v>
      </c>
      <c r="D57" s="24" t="s">
        <v>30</v>
      </c>
      <c r="E57" s="24" t="s">
        <v>162</v>
      </c>
      <c r="F57" s="24" t="s">
        <v>0</v>
      </c>
      <c r="G57" s="55">
        <f>SUM(G58)</f>
        <v>0</v>
      </c>
      <c r="H57" s="55">
        <f>SUM(H58)</f>
        <v>325.898</v>
      </c>
      <c r="I57" s="55">
        <f>SUM(I58)</f>
        <v>679.735</v>
      </c>
    </row>
    <row r="58" spans="1:9" s="9" customFormat="1" ht="17.25" customHeight="1">
      <c r="A58" s="26" t="s">
        <v>51</v>
      </c>
      <c r="B58" s="49">
        <v>984</v>
      </c>
      <c r="C58" s="24" t="s">
        <v>3</v>
      </c>
      <c r="D58" s="24" t="s">
        <v>30</v>
      </c>
      <c r="E58" s="24" t="s">
        <v>162</v>
      </c>
      <c r="F58" s="24" t="s">
        <v>49</v>
      </c>
      <c r="G58" s="55">
        <v>0</v>
      </c>
      <c r="H58" s="55">
        <v>325.898</v>
      </c>
      <c r="I58" s="55">
        <v>679.735</v>
      </c>
    </row>
    <row r="59" spans="1:9" s="8" customFormat="1" ht="47.25">
      <c r="A59" s="27" t="s">
        <v>59</v>
      </c>
      <c r="B59" s="47">
        <v>984</v>
      </c>
      <c r="C59" s="24" t="s">
        <v>3</v>
      </c>
      <c r="D59" s="24" t="s">
        <v>30</v>
      </c>
      <c r="E59" s="24" t="s">
        <v>120</v>
      </c>
      <c r="F59" s="24" t="s">
        <v>0</v>
      </c>
      <c r="G59" s="55">
        <f aca="true" t="shared" si="5" ref="G59:I60">G60</f>
        <v>1.6</v>
      </c>
      <c r="H59" s="55">
        <f t="shared" si="5"/>
        <v>1.6</v>
      </c>
      <c r="I59" s="55">
        <f t="shared" si="5"/>
        <v>1.6</v>
      </c>
    </row>
    <row r="60" spans="1:9" s="8" customFormat="1" ht="31.5">
      <c r="A60" s="27" t="s">
        <v>60</v>
      </c>
      <c r="B60" s="47">
        <v>984</v>
      </c>
      <c r="C60" s="24" t="s">
        <v>3</v>
      </c>
      <c r="D60" s="24" t="s">
        <v>30</v>
      </c>
      <c r="E60" s="24" t="s">
        <v>121</v>
      </c>
      <c r="F60" s="24" t="s">
        <v>0</v>
      </c>
      <c r="G60" s="55">
        <f t="shared" si="5"/>
        <v>1.6</v>
      </c>
      <c r="H60" s="55">
        <f t="shared" si="5"/>
        <v>1.6</v>
      </c>
      <c r="I60" s="55">
        <f t="shared" si="5"/>
        <v>1.6</v>
      </c>
    </row>
    <row r="61" spans="1:9" s="8" customFormat="1" ht="37.5" customHeight="1">
      <c r="A61" s="26" t="s">
        <v>195</v>
      </c>
      <c r="B61" s="47">
        <v>984</v>
      </c>
      <c r="C61" s="24" t="s">
        <v>3</v>
      </c>
      <c r="D61" s="24" t="s">
        <v>30</v>
      </c>
      <c r="E61" s="24" t="s">
        <v>121</v>
      </c>
      <c r="F61" s="24" t="s">
        <v>48</v>
      </c>
      <c r="G61" s="55">
        <v>1.6</v>
      </c>
      <c r="H61" s="55">
        <v>1.6</v>
      </c>
      <c r="I61" s="55">
        <v>1.6</v>
      </c>
    </row>
    <row r="62" spans="1:9" s="9" customFormat="1" ht="22.5" customHeight="1">
      <c r="A62" s="21" t="s">
        <v>19</v>
      </c>
      <c r="B62" s="48">
        <v>984</v>
      </c>
      <c r="C62" s="22" t="s">
        <v>17</v>
      </c>
      <c r="D62" s="22" t="s">
        <v>2</v>
      </c>
      <c r="E62" s="22" t="s">
        <v>99</v>
      </c>
      <c r="F62" s="22" t="s">
        <v>0</v>
      </c>
      <c r="G62" s="56">
        <f>SUM(G63+G68)</f>
        <v>207.56900000000002</v>
      </c>
      <c r="H62" s="56">
        <f>SUM(H63+H68)</f>
        <v>76</v>
      </c>
      <c r="I62" s="56">
        <f>SUM(I63+I68)</f>
        <v>76</v>
      </c>
    </row>
    <row r="63" spans="1:9" s="9" customFormat="1" ht="41.25" customHeight="1">
      <c r="A63" s="21" t="s">
        <v>199</v>
      </c>
      <c r="B63" s="48">
        <v>984</v>
      </c>
      <c r="C63" s="22" t="s">
        <v>17</v>
      </c>
      <c r="D63" s="22" t="s">
        <v>20</v>
      </c>
      <c r="E63" s="22" t="s">
        <v>99</v>
      </c>
      <c r="F63" s="22" t="s">
        <v>0</v>
      </c>
      <c r="G63" s="56">
        <f aca="true" t="shared" si="6" ref="G63:I66">SUM(G64)</f>
        <v>140</v>
      </c>
      <c r="H63" s="56">
        <f t="shared" si="6"/>
        <v>76</v>
      </c>
      <c r="I63" s="56">
        <f t="shared" si="6"/>
        <v>76</v>
      </c>
    </row>
    <row r="64" spans="1:9" s="8" customFormat="1" ht="57" customHeight="1">
      <c r="A64" s="27" t="s">
        <v>84</v>
      </c>
      <c r="B64" s="47">
        <v>984</v>
      </c>
      <c r="C64" s="24" t="s">
        <v>17</v>
      </c>
      <c r="D64" s="24" t="s">
        <v>20</v>
      </c>
      <c r="E64" s="24" t="s">
        <v>105</v>
      </c>
      <c r="F64" s="24" t="s">
        <v>0</v>
      </c>
      <c r="G64" s="55">
        <f t="shared" si="6"/>
        <v>140</v>
      </c>
      <c r="H64" s="55">
        <f t="shared" si="6"/>
        <v>76</v>
      </c>
      <c r="I64" s="55">
        <f t="shared" si="6"/>
        <v>76</v>
      </c>
    </row>
    <row r="65" spans="1:9" s="8" customFormat="1" ht="19.5" customHeight="1">
      <c r="A65" s="25" t="s">
        <v>54</v>
      </c>
      <c r="B65" s="47">
        <v>984</v>
      </c>
      <c r="C65" s="24" t="s">
        <v>17</v>
      </c>
      <c r="D65" s="24" t="s">
        <v>20</v>
      </c>
      <c r="E65" s="24" t="s">
        <v>122</v>
      </c>
      <c r="F65" s="24" t="s">
        <v>0</v>
      </c>
      <c r="G65" s="55">
        <f t="shared" si="6"/>
        <v>140</v>
      </c>
      <c r="H65" s="55">
        <f t="shared" si="6"/>
        <v>76</v>
      </c>
      <c r="I65" s="55">
        <f t="shared" si="6"/>
        <v>76</v>
      </c>
    </row>
    <row r="66" spans="1:9" s="8" customFormat="1" ht="39" customHeight="1">
      <c r="A66" s="25" t="s">
        <v>61</v>
      </c>
      <c r="B66" s="47">
        <v>984</v>
      </c>
      <c r="C66" s="24" t="s">
        <v>17</v>
      </c>
      <c r="D66" s="24" t="s">
        <v>20</v>
      </c>
      <c r="E66" s="24" t="s">
        <v>123</v>
      </c>
      <c r="F66" s="24" t="s">
        <v>0</v>
      </c>
      <c r="G66" s="55">
        <f t="shared" si="6"/>
        <v>140</v>
      </c>
      <c r="H66" s="55">
        <f t="shared" si="6"/>
        <v>76</v>
      </c>
      <c r="I66" s="55">
        <f t="shared" si="6"/>
        <v>76</v>
      </c>
    </row>
    <row r="67" spans="1:9" s="8" customFormat="1" ht="38.25" customHeight="1">
      <c r="A67" s="26" t="s">
        <v>195</v>
      </c>
      <c r="B67" s="47">
        <v>984</v>
      </c>
      <c r="C67" s="24" t="s">
        <v>17</v>
      </c>
      <c r="D67" s="24" t="s">
        <v>20</v>
      </c>
      <c r="E67" s="24" t="s">
        <v>123</v>
      </c>
      <c r="F67" s="24" t="s">
        <v>48</v>
      </c>
      <c r="G67" s="55">
        <v>140</v>
      </c>
      <c r="H67" s="55">
        <v>76</v>
      </c>
      <c r="I67" s="55">
        <v>76</v>
      </c>
    </row>
    <row r="68" spans="1:9" s="37" customFormat="1" ht="31.5">
      <c r="A68" s="36" t="s">
        <v>82</v>
      </c>
      <c r="B68" s="48">
        <v>984</v>
      </c>
      <c r="C68" s="39" t="s">
        <v>17</v>
      </c>
      <c r="D68" s="39" t="s">
        <v>81</v>
      </c>
      <c r="E68" s="39" t="s">
        <v>99</v>
      </c>
      <c r="F68" s="39" t="s">
        <v>0</v>
      </c>
      <c r="G68" s="56">
        <f aca="true" t="shared" si="7" ref="G68:I71">SUM(G69)</f>
        <v>67.569</v>
      </c>
      <c r="H68" s="56">
        <f t="shared" si="7"/>
        <v>0</v>
      </c>
      <c r="I68" s="56">
        <f t="shared" si="7"/>
        <v>0</v>
      </c>
    </row>
    <row r="69" spans="1:9" s="38" customFormat="1" ht="47.25">
      <c r="A69" s="25" t="s">
        <v>87</v>
      </c>
      <c r="B69" s="47">
        <v>984</v>
      </c>
      <c r="C69" s="40" t="s">
        <v>17</v>
      </c>
      <c r="D69" s="40" t="s">
        <v>81</v>
      </c>
      <c r="E69" s="40" t="s">
        <v>108</v>
      </c>
      <c r="F69" s="40" t="s">
        <v>0</v>
      </c>
      <c r="G69" s="57">
        <f>SUM(G70+G73)</f>
        <v>67.569</v>
      </c>
      <c r="H69" s="57">
        <f t="shared" si="7"/>
        <v>0</v>
      </c>
      <c r="I69" s="57">
        <f t="shared" si="7"/>
        <v>0</v>
      </c>
    </row>
    <row r="70" spans="1:9" s="38" customFormat="1" ht="15.75">
      <c r="A70" s="25" t="s">
        <v>54</v>
      </c>
      <c r="B70" s="47">
        <v>984</v>
      </c>
      <c r="C70" s="40" t="s">
        <v>17</v>
      </c>
      <c r="D70" s="40" t="s">
        <v>81</v>
      </c>
      <c r="E70" s="40" t="s">
        <v>211</v>
      </c>
      <c r="F70" s="40" t="s">
        <v>0</v>
      </c>
      <c r="G70" s="57">
        <f t="shared" si="7"/>
        <v>66.9</v>
      </c>
      <c r="H70" s="57">
        <f t="shared" si="7"/>
        <v>0</v>
      </c>
      <c r="I70" s="57">
        <f t="shared" si="7"/>
        <v>0</v>
      </c>
    </row>
    <row r="71" spans="1:9" s="8" customFormat="1" ht="15.75">
      <c r="A71" s="34" t="s">
        <v>212</v>
      </c>
      <c r="B71" s="47">
        <v>984</v>
      </c>
      <c r="C71" s="40" t="s">
        <v>17</v>
      </c>
      <c r="D71" s="40" t="s">
        <v>81</v>
      </c>
      <c r="E71" s="40" t="s">
        <v>210</v>
      </c>
      <c r="F71" s="40" t="s">
        <v>0</v>
      </c>
      <c r="G71" s="57">
        <f t="shared" si="7"/>
        <v>66.9</v>
      </c>
      <c r="H71" s="57">
        <f t="shared" si="7"/>
        <v>0</v>
      </c>
      <c r="I71" s="57">
        <f t="shared" si="7"/>
        <v>0</v>
      </c>
    </row>
    <row r="72" spans="1:9" s="8" customFormat="1" ht="17.25" customHeight="1">
      <c r="A72" s="26" t="s">
        <v>50</v>
      </c>
      <c r="B72" s="47">
        <v>984</v>
      </c>
      <c r="C72" s="40" t="s">
        <v>17</v>
      </c>
      <c r="D72" s="40" t="s">
        <v>81</v>
      </c>
      <c r="E72" s="40" t="s">
        <v>210</v>
      </c>
      <c r="F72" s="40" t="s">
        <v>48</v>
      </c>
      <c r="G72" s="58">
        <v>66.9</v>
      </c>
      <c r="H72" s="58">
        <v>0</v>
      </c>
      <c r="I72" s="58">
        <v>0</v>
      </c>
    </row>
    <row r="73" spans="1:9" s="8" customFormat="1" ht="17.25" customHeight="1">
      <c r="A73" s="34" t="s">
        <v>213</v>
      </c>
      <c r="B73" s="47">
        <v>984</v>
      </c>
      <c r="C73" s="40" t="s">
        <v>17</v>
      </c>
      <c r="D73" s="40" t="s">
        <v>81</v>
      </c>
      <c r="E73" s="40" t="s">
        <v>214</v>
      </c>
      <c r="F73" s="40" t="s">
        <v>0</v>
      </c>
      <c r="G73" s="58">
        <f>G74</f>
        <v>0.669</v>
      </c>
      <c r="H73" s="58">
        <f>H74</f>
        <v>0</v>
      </c>
      <c r="I73" s="58">
        <f>I74</f>
        <v>0</v>
      </c>
    </row>
    <row r="74" spans="1:9" s="8" customFormat="1" ht="17.25" customHeight="1">
      <c r="A74" s="26" t="s">
        <v>50</v>
      </c>
      <c r="B74" s="47">
        <v>984</v>
      </c>
      <c r="C74" s="40" t="s">
        <v>17</v>
      </c>
      <c r="D74" s="40" t="s">
        <v>81</v>
      </c>
      <c r="E74" s="40" t="s">
        <v>214</v>
      </c>
      <c r="F74" s="40" t="s">
        <v>48</v>
      </c>
      <c r="G74" s="58">
        <v>0.669</v>
      </c>
      <c r="H74" s="58">
        <v>0</v>
      </c>
      <c r="I74" s="58">
        <v>0</v>
      </c>
    </row>
    <row r="75" spans="1:9" s="9" customFormat="1" ht="17.25" customHeight="1">
      <c r="A75" s="21" t="s">
        <v>6</v>
      </c>
      <c r="B75" s="48">
        <v>984</v>
      </c>
      <c r="C75" s="22" t="s">
        <v>5</v>
      </c>
      <c r="D75" s="22" t="s">
        <v>2</v>
      </c>
      <c r="E75" s="22" t="s">
        <v>99</v>
      </c>
      <c r="F75" s="22" t="s">
        <v>0</v>
      </c>
      <c r="G75" s="56">
        <f>G76+G96</f>
        <v>15950.288</v>
      </c>
      <c r="H75" s="56">
        <f>H76</f>
        <v>2648.9</v>
      </c>
      <c r="I75" s="56">
        <f>I76</f>
        <v>2746.7</v>
      </c>
    </row>
    <row r="76" spans="1:9" s="9" customFormat="1" ht="17.25" customHeight="1">
      <c r="A76" s="21" t="s">
        <v>43</v>
      </c>
      <c r="B76" s="48">
        <v>984</v>
      </c>
      <c r="C76" s="22" t="s">
        <v>5</v>
      </c>
      <c r="D76" s="22" t="s">
        <v>42</v>
      </c>
      <c r="E76" s="22" t="s">
        <v>99</v>
      </c>
      <c r="F76" s="22" t="s">
        <v>0</v>
      </c>
      <c r="G76" s="59">
        <f>SUM(G77+G85+G93)</f>
        <v>14050.288</v>
      </c>
      <c r="H76" s="59">
        <f>SUM(H77+H85+H93)</f>
        <v>2648.9</v>
      </c>
      <c r="I76" s="59">
        <f>SUM(I77+I85+I93)</f>
        <v>2746.7</v>
      </c>
    </row>
    <row r="77" spans="1:9" s="9" customFormat="1" ht="43.5" customHeight="1">
      <c r="A77" s="27" t="s">
        <v>88</v>
      </c>
      <c r="B77" s="47">
        <v>984</v>
      </c>
      <c r="C77" s="29" t="s">
        <v>5</v>
      </c>
      <c r="D77" s="29" t="s">
        <v>42</v>
      </c>
      <c r="E77" s="24" t="s">
        <v>111</v>
      </c>
      <c r="F77" s="24" t="s">
        <v>0</v>
      </c>
      <c r="G77" s="55">
        <f>SUM(G78+G91+G89)</f>
        <v>13444.494</v>
      </c>
      <c r="H77" s="55">
        <f>SUM(H78+H91+H89)</f>
        <v>2648.9</v>
      </c>
      <c r="I77" s="55">
        <f>SUM(I78+I91+I87+I89)</f>
        <v>2746.7</v>
      </c>
    </row>
    <row r="78" spans="1:9" s="9" customFormat="1" ht="17.25" customHeight="1">
      <c r="A78" s="27" t="s">
        <v>54</v>
      </c>
      <c r="B78" s="49">
        <v>984</v>
      </c>
      <c r="C78" s="29" t="s">
        <v>5</v>
      </c>
      <c r="D78" s="29" t="s">
        <v>42</v>
      </c>
      <c r="E78" s="24" t="s">
        <v>112</v>
      </c>
      <c r="F78" s="31" t="s">
        <v>0</v>
      </c>
      <c r="G78" s="55">
        <f>SUM(G79+G81+G84+G87)</f>
        <v>3534.5840000000003</v>
      </c>
      <c r="H78" s="55">
        <f>SUM(H79+H81+H84)</f>
        <v>2648.9</v>
      </c>
      <c r="I78" s="55">
        <f>SUM(I79+I81+I84)</f>
        <v>2746.7</v>
      </c>
    </row>
    <row r="79" spans="1:9" s="9" customFormat="1" ht="17.25" customHeight="1" hidden="1">
      <c r="A79" s="27" t="s">
        <v>62</v>
      </c>
      <c r="B79" s="49">
        <v>984</v>
      </c>
      <c r="C79" s="29" t="s">
        <v>5</v>
      </c>
      <c r="D79" s="29" t="s">
        <v>42</v>
      </c>
      <c r="E79" s="24" t="s">
        <v>114</v>
      </c>
      <c r="F79" s="31" t="s">
        <v>0</v>
      </c>
      <c r="G79" s="55">
        <f>SUM(G80)</f>
        <v>0</v>
      </c>
      <c r="H79" s="55">
        <f>SUM(H80)</f>
        <v>0</v>
      </c>
      <c r="I79" s="55">
        <f>SUM(I80)</f>
        <v>0</v>
      </c>
    </row>
    <row r="80" spans="1:9" s="9" customFormat="1" ht="18.75" customHeight="1" hidden="1">
      <c r="A80" s="26" t="s">
        <v>50</v>
      </c>
      <c r="B80" s="49">
        <v>984</v>
      </c>
      <c r="C80" s="29" t="s">
        <v>5</v>
      </c>
      <c r="D80" s="29" t="s">
        <v>42</v>
      </c>
      <c r="E80" s="24" t="s">
        <v>114</v>
      </c>
      <c r="F80" s="31" t="s">
        <v>48</v>
      </c>
      <c r="G80" s="55">
        <v>0</v>
      </c>
      <c r="H80" s="55">
        <v>0</v>
      </c>
      <c r="I80" s="55">
        <v>0</v>
      </c>
    </row>
    <row r="81" spans="1:9" s="9" customFormat="1" ht="17.25" customHeight="1">
      <c r="A81" s="27" t="s">
        <v>63</v>
      </c>
      <c r="B81" s="49">
        <v>984</v>
      </c>
      <c r="C81" s="29" t="s">
        <v>5</v>
      </c>
      <c r="D81" s="29" t="s">
        <v>42</v>
      </c>
      <c r="E81" s="24" t="s">
        <v>113</v>
      </c>
      <c r="F81" s="31" t="s">
        <v>0</v>
      </c>
      <c r="G81" s="55">
        <f>SUM(G82)</f>
        <v>1588.461</v>
      </c>
      <c r="H81" s="55">
        <f>SUM(H82)</f>
        <v>1828.9</v>
      </c>
      <c r="I81" s="55">
        <f>SUM(I82)</f>
        <v>1906.7</v>
      </c>
    </row>
    <row r="82" spans="1:9" s="9" customFormat="1" ht="37.5" customHeight="1">
      <c r="A82" s="26" t="s">
        <v>195</v>
      </c>
      <c r="B82" s="49">
        <v>984</v>
      </c>
      <c r="C82" s="29" t="s">
        <v>5</v>
      </c>
      <c r="D82" s="29" t="s">
        <v>42</v>
      </c>
      <c r="E82" s="24" t="s">
        <v>113</v>
      </c>
      <c r="F82" s="29" t="s">
        <v>48</v>
      </c>
      <c r="G82" s="55">
        <v>1588.461</v>
      </c>
      <c r="H82" s="55">
        <v>1828.9</v>
      </c>
      <c r="I82" s="55">
        <v>1906.7</v>
      </c>
    </row>
    <row r="83" spans="1:9" s="9" customFormat="1" ht="17.25" customHeight="1">
      <c r="A83" s="27" t="s">
        <v>64</v>
      </c>
      <c r="B83" s="49">
        <v>984</v>
      </c>
      <c r="C83" s="29" t="s">
        <v>5</v>
      </c>
      <c r="D83" s="29" t="s">
        <v>42</v>
      </c>
      <c r="E83" s="24" t="s">
        <v>124</v>
      </c>
      <c r="F83" s="29" t="s">
        <v>0</v>
      </c>
      <c r="G83" s="55">
        <f>SUM(G84)</f>
        <v>1280.563</v>
      </c>
      <c r="H83" s="55">
        <f>SUM(H84)</f>
        <v>820</v>
      </c>
      <c r="I83" s="55">
        <f>SUM(I84)</f>
        <v>840</v>
      </c>
    </row>
    <row r="84" spans="1:9" s="9" customFormat="1" ht="32.25" customHeight="1">
      <c r="A84" s="26" t="s">
        <v>195</v>
      </c>
      <c r="B84" s="47">
        <v>984</v>
      </c>
      <c r="C84" s="29" t="s">
        <v>5</v>
      </c>
      <c r="D84" s="29" t="s">
        <v>42</v>
      </c>
      <c r="E84" s="24" t="s">
        <v>124</v>
      </c>
      <c r="F84" s="24" t="s">
        <v>48</v>
      </c>
      <c r="G84" s="55">
        <v>1280.563</v>
      </c>
      <c r="H84" s="55">
        <v>820</v>
      </c>
      <c r="I84" s="55">
        <v>840</v>
      </c>
    </row>
    <row r="85" spans="1:9" s="9" customFormat="1" ht="52.5" customHeight="1" hidden="1">
      <c r="A85" s="25" t="s">
        <v>89</v>
      </c>
      <c r="B85" s="47">
        <v>984</v>
      </c>
      <c r="C85" s="29" t="s">
        <v>5</v>
      </c>
      <c r="D85" s="29" t="s">
        <v>42</v>
      </c>
      <c r="E85" s="24" t="s">
        <v>125</v>
      </c>
      <c r="F85" s="24" t="s">
        <v>0</v>
      </c>
      <c r="G85" s="55">
        <f>G86</f>
        <v>0</v>
      </c>
      <c r="H85" s="55">
        <f>H87</f>
        <v>0</v>
      </c>
      <c r="I85" s="55">
        <f>I87</f>
        <v>0</v>
      </c>
    </row>
    <row r="86" spans="1:9" s="9" customFormat="1" ht="52.5" customHeight="1" hidden="1">
      <c r="A86" s="25" t="s">
        <v>166</v>
      </c>
      <c r="B86" s="47">
        <v>984</v>
      </c>
      <c r="C86" s="29" t="s">
        <v>5</v>
      </c>
      <c r="D86" s="29" t="s">
        <v>42</v>
      </c>
      <c r="E86" s="24" t="s">
        <v>165</v>
      </c>
      <c r="F86" s="24" t="s">
        <v>0</v>
      </c>
      <c r="G86" s="55">
        <v>0</v>
      </c>
      <c r="H86" s="55">
        <v>0</v>
      </c>
      <c r="I86" s="55">
        <v>0</v>
      </c>
    </row>
    <row r="87" spans="1:9" s="9" customFormat="1" ht="41.25" customHeight="1">
      <c r="A87" s="27" t="s">
        <v>227</v>
      </c>
      <c r="B87" s="47">
        <v>984</v>
      </c>
      <c r="C87" s="29" t="s">
        <v>5</v>
      </c>
      <c r="D87" s="29" t="s">
        <v>42</v>
      </c>
      <c r="E87" s="24" t="s">
        <v>226</v>
      </c>
      <c r="F87" s="24" t="s">
        <v>0</v>
      </c>
      <c r="G87" s="55">
        <f>G88</f>
        <v>665.56</v>
      </c>
      <c r="H87" s="55">
        <f>H88</f>
        <v>0</v>
      </c>
      <c r="I87" s="55">
        <f>I88</f>
        <v>0</v>
      </c>
    </row>
    <row r="88" spans="1:9" s="9" customFormat="1" ht="33.75" customHeight="1">
      <c r="A88" s="26" t="s">
        <v>195</v>
      </c>
      <c r="B88" s="47">
        <v>984</v>
      </c>
      <c r="C88" s="29" t="s">
        <v>5</v>
      </c>
      <c r="D88" s="29" t="s">
        <v>42</v>
      </c>
      <c r="E88" s="24" t="s">
        <v>226</v>
      </c>
      <c r="F88" s="29" t="s">
        <v>48</v>
      </c>
      <c r="G88" s="55">
        <v>665.56</v>
      </c>
      <c r="H88" s="55">
        <v>0</v>
      </c>
      <c r="I88" s="55">
        <v>0</v>
      </c>
    </row>
    <row r="89" spans="1:9" s="9" customFormat="1" ht="64.5" customHeight="1">
      <c r="A89" s="27" t="s">
        <v>229</v>
      </c>
      <c r="B89" s="47">
        <v>984</v>
      </c>
      <c r="C89" s="29" t="s">
        <v>5</v>
      </c>
      <c r="D89" s="29" t="s">
        <v>42</v>
      </c>
      <c r="E89" s="24" t="s">
        <v>225</v>
      </c>
      <c r="F89" s="29" t="s">
        <v>0</v>
      </c>
      <c r="G89" s="55">
        <f>G90</f>
        <v>9900</v>
      </c>
      <c r="H89" s="55">
        <f>H90</f>
        <v>0</v>
      </c>
      <c r="I89" s="55">
        <f>I90</f>
        <v>0</v>
      </c>
    </row>
    <row r="90" spans="1:9" s="9" customFormat="1" ht="33.75" customHeight="1">
      <c r="A90" s="26" t="s">
        <v>195</v>
      </c>
      <c r="B90" s="47">
        <v>984</v>
      </c>
      <c r="C90" s="29" t="s">
        <v>5</v>
      </c>
      <c r="D90" s="29" t="s">
        <v>42</v>
      </c>
      <c r="E90" s="24" t="s">
        <v>225</v>
      </c>
      <c r="F90" s="29" t="s">
        <v>48</v>
      </c>
      <c r="G90" s="55">
        <v>9900</v>
      </c>
      <c r="H90" s="55">
        <v>0</v>
      </c>
      <c r="I90" s="55">
        <v>0</v>
      </c>
    </row>
    <row r="91" spans="1:9" s="9" customFormat="1" ht="73.5" customHeight="1">
      <c r="A91" s="25" t="s">
        <v>228</v>
      </c>
      <c r="B91" s="47">
        <v>984</v>
      </c>
      <c r="C91" s="29" t="s">
        <v>5</v>
      </c>
      <c r="D91" s="29" t="s">
        <v>42</v>
      </c>
      <c r="E91" s="24" t="s">
        <v>201</v>
      </c>
      <c r="F91" s="29" t="s">
        <v>0</v>
      </c>
      <c r="G91" s="55">
        <f>G92</f>
        <v>9.91</v>
      </c>
      <c r="H91" s="55">
        <f>H92</f>
        <v>0</v>
      </c>
      <c r="I91" s="55">
        <f>I92</f>
        <v>0</v>
      </c>
    </row>
    <row r="92" spans="1:9" s="9" customFormat="1" ht="33.75" customHeight="1">
      <c r="A92" s="26" t="s">
        <v>50</v>
      </c>
      <c r="B92" s="47">
        <v>984</v>
      </c>
      <c r="C92" s="29" t="s">
        <v>5</v>
      </c>
      <c r="D92" s="29" t="s">
        <v>42</v>
      </c>
      <c r="E92" s="24" t="s">
        <v>201</v>
      </c>
      <c r="F92" s="29" t="s">
        <v>48</v>
      </c>
      <c r="G92" s="55">
        <v>9.91</v>
      </c>
      <c r="H92" s="55">
        <v>0</v>
      </c>
      <c r="I92" s="55">
        <v>0</v>
      </c>
    </row>
    <row r="93" spans="1:9" s="9" customFormat="1" ht="57.75" customHeight="1">
      <c r="A93" s="51" t="s">
        <v>89</v>
      </c>
      <c r="B93" s="47">
        <v>984</v>
      </c>
      <c r="C93" s="24" t="s">
        <v>5</v>
      </c>
      <c r="D93" s="24" t="s">
        <v>42</v>
      </c>
      <c r="E93" s="24" t="s">
        <v>125</v>
      </c>
      <c r="F93" s="33" t="s">
        <v>0</v>
      </c>
      <c r="G93" s="55">
        <f>SUM(G95)</f>
        <v>605.794</v>
      </c>
      <c r="H93" s="55">
        <f>SUM(H95)</f>
        <v>0</v>
      </c>
      <c r="I93" s="55">
        <f>SUM(I95)</f>
        <v>0</v>
      </c>
    </row>
    <row r="94" spans="1:9" s="9" customFormat="1" ht="75.75" customHeight="1">
      <c r="A94" s="44" t="s">
        <v>223</v>
      </c>
      <c r="B94" s="47">
        <v>984</v>
      </c>
      <c r="C94" s="24" t="s">
        <v>5</v>
      </c>
      <c r="D94" s="24" t="s">
        <v>42</v>
      </c>
      <c r="E94" s="24" t="s">
        <v>224</v>
      </c>
      <c r="F94" s="33" t="s">
        <v>0</v>
      </c>
      <c r="G94" s="55">
        <f>G95</f>
        <v>605.794</v>
      </c>
      <c r="H94" s="55">
        <f>H95</f>
        <v>0</v>
      </c>
      <c r="I94" s="55">
        <f>I95</f>
        <v>0</v>
      </c>
    </row>
    <row r="95" spans="1:9" s="9" customFormat="1" ht="21" customHeight="1">
      <c r="A95" s="63" t="s">
        <v>196</v>
      </c>
      <c r="B95" s="47">
        <v>984</v>
      </c>
      <c r="C95" s="24" t="s">
        <v>5</v>
      </c>
      <c r="D95" s="24" t="s">
        <v>42</v>
      </c>
      <c r="E95" s="24" t="s">
        <v>224</v>
      </c>
      <c r="F95" s="33" t="s">
        <v>48</v>
      </c>
      <c r="G95" s="55">
        <v>605.794</v>
      </c>
      <c r="H95" s="55">
        <f aca="true" t="shared" si="8" ref="G95:I98">SUM(H96)</f>
        <v>0</v>
      </c>
      <c r="I95" s="55">
        <f t="shared" si="8"/>
        <v>0</v>
      </c>
    </row>
    <row r="96" spans="1:9" s="9" customFormat="1" ht="23.25" customHeight="1">
      <c r="A96" s="21" t="s">
        <v>234</v>
      </c>
      <c r="B96" s="48">
        <v>984</v>
      </c>
      <c r="C96" s="22" t="s">
        <v>5</v>
      </c>
      <c r="D96" s="22" t="s">
        <v>230</v>
      </c>
      <c r="E96" s="22" t="s">
        <v>99</v>
      </c>
      <c r="F96" s="33" t="s">
        <v>197</v>
      </c>
      <c r="G96" s="55">
        <f t="shared" si="8"/>
        <v>1900</v>
      </c>
      <c r="H96" s="55">
        <f t="shared" si="8"/>
        <v>0</v>
      </c>
      <c r="I96" s="55">
        <f t="shared" si="8"/>
        <v>0</v>
      </c>
    </row>
    <row r="97" spans="1:9" s="9" customFormat="1" ht="55.5" customHeight="1">
      <c r="A97" s="25" t="s">
        <v>85</v>
      </c>
      <c r="B97" s="47">
        <v>984</v>
      </c>
      <c r="C97" s="24" t="s">
        <v>5</v>
      </c>
      <c r="D97" s="24" t="s">
        <v>230</v>
      </c>
      <c r="E97" s="24" t="s">
        <v>115</v>
      </c>
      <c r="F97" s="33" t="s">
        <v>198</v>
      </c>
      <c r="G97" s="55">
        <f>SUM(G98+G100)</f>
        <v>1900</v>
      </c>
      <c r="H97" s="55">
        <f t="shared" si="8"/>
        <v>0</v>
      </c>
      <c r="I97" s="55">
        <f t="shared" si="8"/>
        <v>0</v>
      </c>
    </row>
    <row r="98" spans="1:9" s="9" customFormat="1" ht="29.25" customHeight="1">
      <c r="A98" s="25" t="s">
        <v>236</v>
      </c>
      <c r="B98" s="47">
        <v>984</v>
      </c>
      <c r="C98" s="24" t="s">
        <v>5</v>
      </c>
      <c r="D98" s="24" t="s">
        <v>230</v>
      </c>
      <c r="E98" s="24" t="s">
        <v>231</v>
      </c>
      <c r="F98" s="33" t="s">
        <v>198</v>
      </c>
      <c r="G98" s="55">
        <f t="shared" si="8"/>
        <v>1710</v>
      </c>
      <c r="H98" s="55">
        <f t="shared" si="8"/>
        <v>0</v>
      </c>
      <c r="I98" s="55">
        <f t="shared" si="8"/>
        <v>0</v>
      </c>
    </row>
    <row r="99" spans="1:9" s="9" customFormat="1" ht="25.5" customHeight="1">
      <c r="A99" s="63" t="s">
        <v>196</v>
      </c>
      <c r="B99" s="47">
        <v>984</v>
      </c>
      <c r="C99" s="24" t="s">
        <v>5</v>
      </c>
      <c r="D99" s="24" t="s">
        <v>230</v>
      </c>
      <c r="E99" s="24" t="s">
        <v>231</v>
      </c>
      <c r="F99" s="33" t="s">
        <v>198</v>
      </c>
      <c r="G99" s="55">
        <v>1710</v>
      </c>
      <c r="H99" s="55">
        <v>0</v>
      </c>
      <c r="I99" s="55">
        <v>0</v>
      </c>
    </row>
    <row r="100" spans="1:9" s="9" customFormat="1" ht="35.25" customHeight="1">
      <c r="A100" s="25" t="s">
        <v>233</v>
      </c>
      <c r="B100" s="47">
        <v>984</v>
      </c>
      <c r="C100" s="24" t="s">
        <v>5</v>
      </c>
      <c r="D100" s="24" t="s">
        <v>230</v>
      </c>
      <c r="E100" s="24" t="s">
        <v>232</v>
      </c>
      <c r="F100" s="33" t="s">
        <v>198</v>
      </c>
      <c r="G100" s="55">
        <f>G101</f>
        <v>190</v>
      </c>
      <c r="H100" s="55">
        <f>H101</f>
        <v>0</v>
      </c>
      <c r="I100" s="55">
        <f>I101</f>
        <v>0</v>
      </c>
    </row>
    <row r="101" spans="1:9" s="9" customFormat="1" ht="21" customHeight="1">
      <c r="A101" s="63" t="s">
        <v>196</v>
      </c>
      <c r="B101" s="47">
        <v>984</v>
      </c>
      <c r="C101" s="24" t="s">
        <v>5</v>
      </c>
      <c r="D101" s="24" t="s">
        <v>230</v>
      </c>
      <c r="E101" s="24" t="s">
        <v>232</v>
      </c>
      <c r="F101" s="33" t="s">
        <v>198</v>
      </c>
      <c r="G101" s="55">
        <v>190</v>
      </c>
      <c r="H101" s="55">
        <v>0</v>
      </c>
      <c r="I101" s="55">
        <v>0</v>
      </c>
    </row>
    <row r="102" spans="1:9" s="9" customFormat="1" ht="15.75">
      <c r="A102" s="21" t="s">
        <v>11</v>
      </c>
      <c r="B102" s="48">
        <v>984</v>
      </c>
      <c r="C102" s="22" t="s">
        <v>1</v>
      </c>
      <c r="D102" s="22" t="s">
        <v>2</v>
      </c>
      <c r="E102" s="22" t="s">
        <v>99</v>
      </c>
      <c r="F102" s="22" t="s">
        <v>0</v>
      </c>
      <c r="G102" s="56">
        <f>SUM(G103+G119+G129)</f>
        <v>7017.785000000001</v>
      </c>
      <c r="H102" s="56">
        <f>SUM(H103+H119+H129)</f>
        <v>3794.5429999999997</v>
      </c>
      <c r="I102" s="56">
        <f>SUM(I103+I119+I129)</f>
        <v>3760.67</v>
      </c>
    </row>
    <row r="103" spans="1:9" s="9" customFormat="1" ht="15.75">
      <c r="A103" s="21" t="s">
        <v>12</v>
      </c>
      <c r="B103" s="48">
        <v>984</v>
      </c>
      <c r="C103" s="22" t="s">
        <v>1</v>
      </c>
      <c r="D103" s="22" t="s">
        <v>3</v>
      </c>
      <c r="E103" s="22" t="s">
        <v>99</v>
      </c>
      <c r="F103" s="22" t="s">
        <v>0</v>
      </c>
      <c r="G103" s="56">
        <f>SUM(G104)</f>
        <v>1283.817</v>
      </c>
      <c r="H103" s="56">
        <f>SUM(H104)</f>
        <v>829.684</v>
      </c>
      <c r="I103" s="56">
        <f>SUM(I104)</f>
        <v>913.461</v>
      </c>
    </row>
    <row r="104" spans="1:9" s="8" customFormat="1" ht="47.25">
      <c r="A104" s="25" t="s">
        <v>90</v>
      </c>
      <c r="B104" s="47">
        <v>984</v>
      </c>
      <c r="C104" s="24" t="s">
        <v>1</v>
      </c>
      <c r="D104" s="24" t="s">
        <v>3</v>
      </c>
      <c r="E104" s="24" t="s">
        <v>126</v>
      </c>
      <c r="F104" s="24" t="s">
        <v>0</v>
      </c>
      <c r="G104" s="55">
        <f>SUM(G105+G112+G115)</f>
        <v>1283.817</v>
      </c>
      <c r="H104" s="55">
        <f>SUM(H105+H112+H115)</f>
        <v>829.684</v>
      </c>
      <c r="I104" s="55">
        <f>SUM(I105+I112+I115)</f>
        <v>913.461</v>
      </c>
    </row>
    <row r="105" spans="1:9" s="8" customFormat="1" ht="19.5" customHeight="1">
      <c r="A105" s="25" t="s">
        <v>54</v>
      </c>
      <c r="B105" s="47">
        <v>984</v>
      </c>
      <c r="C105" s="24" t="s">
        <v>1</v>
      </c>
      <c r="D105" s="24" t="s">
        <v>3</v>
      </c>
      <c r="E105" s="24" t="s">
        <v>127</v>
      </c>
      <c r="F105" s="24" t="s">
        <v>0</v>
      </c>
      <c r="G105" s="55">
        <f>G106</f>
        <v>1283.817</v>
      </c>
      <c r="H105" s="55">
        <f>SUM(H107+H111)</f>
        <v>829.684</v>
      </c>
      <c r="I105" s="55">
        <f>SUM(I107+I111)</f>
        <v>913.461</v>
      </c>
    </row>
    <row r="106" spans="1:9" s="8" customFormat="1" ht="16.5" customHeight="1">
      <c r="A106" s="25" t="s">
        <v>65</v>
      </c>
      <c r="B106" s="47">
        <v>984</v>
      </c>
      <c r="C106" s="24" t="s">
        <v>1</v>
      </c>
      <c r="D106" s="24" t="s">
        <v>3</v>
      </c>
      <c r="E106" s="24" t="s">
        <v>128</v>
      </c>
      <c r="F106" s="24" t="s">
        <v>0</v>
      </c>
      <c r="G106" s="55">
        <f>SUM(G107+G118)</f>
        <v>1283.817</v>
      </c>
      <c r="H106" s="55">
        <f>SUM(H107+H118)</f>
        <v>829.684</v>
      </c>
      <c r="I106" s="55">
        <f>SUM(I107+I118)</f>
        <v>913.461</v>
      </c>
    </row>
    <row r="107" spans="1:9" s="8" customFormat="1" ht="30.75" customHeight="1">
      <c r="A107" s="26" t="s">
        <v>195</v>
      </c>
      <c r="B107" s="47">
        <v>984</v>
      </c>
      <c r="C107" s="24" t="s">
        <v>1</v>
      </c>
      <c r="D107" s="24" t="s">
        <v>3</v>
      </c>
      <c r="E107" s="24" t="s">
        <v>128</v>
      </c>
      <c r="F107" s="24" t="s">
        <v>48</v>
      </c>
      <c r="G107" s="55">
        <v>1283.807</v>
      </c>
      <c r="H107" s="55">
        <v>829.684</v>
      </c>
      <c r="I107" s="55">
        <v>913.461</v>
      </c>
    </row>
    <row r="108" spans="1:9" s="8" customFormat="1" ht="58.5" customHeight="1" hidden="1">
      <c r="A108" s="34" t="s">
        <v>130</v>
      </c>
      <c r="B108" s="47">
        <v>984</v>
      </c>
      <c r="C108" s="24" t="s">
        <v>1</v>
      </c>
      <c r="D108" s="24" t="s">
        <v>3</v>
      </c>
      <c r="E108" s="29" t="s">
        <v>129</v>
      </c>
      <c r="F108" s="29" t="s">
        <v>0</v>
      </c>
      <c r="G108" s="55">
        <f aca="true" t="shared" si="9" ref="G108:I110">SUM(G109)</f>
        <v>0</v>
      </c>
      <c r="H108" s="55">
        <f t="shared" si="9"/>
        <v>0</v>
      </c>
      <c r="I108" s="55">
        <f t="shared" si="9"/>
        <v>0</v>
      </c>
    </row>
    <row r="109" spans="1:9" s="8" customFormat="1" ht="35.25" customHeight="1" hidden="1">
      <c r="A109" s="28" t="s">
        <v>134</v>
      </c>
      <c r="B109" s="47">
        <v>984</v>
      </c>
      <c r="C109" s="24" t="s">
        <v>1</v>
      </c>
      <c r="D109" s="24" t="s">
        <v>3</v>
      </c>
      <c r="E109" s="29" t="s">
        <v>132</v>
      </c>
      <c r="F109" s="29" t="s">
        <v>0</v>
      </c>
      <c r="G109" s="55">
        <f t="shared" si="9"/>
        <v>0</v>
      </c>
      <c r="H109" s="55">
        <f t="shared" si="9"/>
        <v>0</v>
      </c>
      <c r="I109" s="55">
        <f t="shared" si="9"/>
        <v>0</v>
      </c>
    </row>
    <row r="110" spans="1:9" s="8" customFormat="1" ht="35.25" customHeight="1" hidden="1">
      <c r="A110" s="28" t="s">
        <v>131</v>
      </c>
      <c r="B110" s="47">
        <v>984</v>
      </c>
      <c r="C110" s="24" t="s">
        <v>1</v>
      </c>
      <c r="D110" s="24" t="s">
        <v>3</v>
      </c>
      <c r="E110" s="29" t="s">
        <v>133</v>
      </c>
      <c r="F110" s="29" t="s">
        <v>0</v>
      </c>
      <c r="G110" s="55">
        <f t="shared" si="9"/>
        <v>0</v>
      </c>
      <c r="H110" s="55">
        <f t="shared" si="9"/>
        <v>0</v>
      </c>
      <c r="I110" s="55">
        <f t="shared" si="9"/>
        <v>0</v>
      </c>
    </row>
    <row r="111" spans="1:9" s="8" customFormat="1" ht="24.75" customHeight="1" hidden="1">
      <c r="A111" s="26" t="s">
        <v>97</v>
      </c>
      <c r="B111" s="47">
        <v>984</v>
      </c>
      <c r="C111" s="29" t="s">
        <v>1</v>
      </c>
      <c r="D111" s="29" t="s">
        <v>3</v>
      </c>
      <c r="E111" s="29" t="s">
        <v>133</v>
      </c>
      <c r="F111" s="29" t="s">
        <v>96</v>
      </c>
      <c r="G111" s="55"/>
      <c r="H111" s="55"/>
      <c r="I111" s="55"/>
    </row>
    <row r="112" spans="1:9" s="8" customFormat="1" ht="47.25" hidden="1">
      <c r="A112" s="25" t="s">
        <v>66</v>
      </c>
      <c r="B112" s="47">
        <v>984</v>
      </c>
      <c r="C112" s="29" t="s">
        <v>1</v>
      </c>
      <c r="D112" s="29" t="s">
        <v>3</v>
      </c>
      <c r="E112" s="29" t="s">
        <v>136</v>
      </c>
      <c r="F112" s="29" t="s">
        <v>0</v>
      </c>
      <c r="G112" s="55">
        <f aca="true" t="shared" si="10" ref="G112:I113">SUM(G113)</f>
        <v>0</v>
      </c>
      <c r="H112" s="55">
        <f t="shared" si="10"/>
        <v>0</v>
      </c>
      <c r="I112" s="55">
        <f t="shared" si="10"/>
        <v>0</v>
      </c>
    </row>
    <row r="113" spans="1:9" s="8" customFormat="1" ht="21.75" customHeight="1" hidden="1">
      <c r="A113" s="28" t="s">
        <v>67</v>
      </c>
      <c r="B113" s="47">
        <v>984</v>
      </c>
      <c r="C113" s="29" t="s">
        <v>1</v>
      </c>
      <c r="D113" s="29" t="s">
        <v>3</v>
      </c>
      <c r="E113" s="29" t="s">
        <v>135</v>
      </c>
      <c r="F113" s="29" t="s">
        <v>0</v>
      </c>
      <c r="G113" s="55">
        <f t="shared" si="10"/>
        <v>0</v>
      </c>
      <c r="H113" s="55">
        <f t="shared" si="10"/>
        <v>0</v>
      </c>
      <c r="I113" s="55">
        <f t="shared" si="10"/>
        <v>0</v>
      </c>
    </row>
    <row r="114" spans="1:9" s="8" customFormat="1" ht="33.75" customHeight="1" hidden="1">
      <c r="A114" s="26" t="s">
        <v>97</v>
      </c>
      <c r="B114" s="47">
        <v>984</v>
      </c>
      <c r="C114" s="29" t="s">
        <v>1</v>
      </c>
      <c r="D114" s="29" t="s">
        <v>3</v>
      </c>
      <c r="E114" s="29" t="s">
        <v>135</v>
      </c>
      <c r="F114" s="29" t="s">
        <v>96</v>
      </c>
      <c r="G114" s="55"/>
      <c r="H114" s="55"/>
      <c r="I114" s="55"/>
    </row>
    <row r="115" spans="1:9" s="8" customFormat="1" ht="31.5" hidden="1">
      <c r="A115" s="28" t="s">
        <v>68</v>
      </c>
      <c r="B115" s="47">
        <v>984</v>
      </c>
      <c r="C115" s="29" t="s">
        <v>1</v>
      </c>
      <c r="D115" s="29" t="s">
        <v>3</v>
      </c>
      <c r="E115" s="29" t="s">
        <v>137</v>
      </c>
      <c r="F115" s="29" t="s">
        <v>0</v>
      </c>
      <c r="G115" s="55">
        <f aca="true" t="shared" si="11" ref="G115:I116">SUM(G116)</f>
        <v>0</v>
      </c>
      <c r="H115" s="55">
        <f t="shared" si="11"/>
        <v>0</v>
      </c>
      <c r="I115" s="55">
        <f t="shared" si="11"/>
        <v>0</v>
      </c>
    </row>
    <row r="116" spans="1:9" s="8" customFormat="1" ht="19.5" customHeight="1" hidden="1">
      <c r="A116" s="28" t="s">
        <v>67</v>
      </c>
      <c r="B116" s="47">
        <v>984</v>
      </c>
      <c r="C116" s="29" t="s">
        <v>1</v>
      </c>
      <c r="D116" s="29" t="s">
        <v>3</v>
      </c>
      <c r="E116" s="29" t="s">
        <v>138</v>
      </c>
      <c r="F116" s="29" t="s">
        <v>0</v>
      </c>
      <c r="G116" s="55">
        <f t="shared" si="11"/>
        <v>0</v>
      </c>
      <c r="H116" s="55">
        <f t="shared" si="11"/>
        <v>0</v>
      </c>
      <c r="I116" s="55">
        <f t="shared" si="11"/>
        <v>0</v>
      </c>
    </row>
    <row r="117" spans="1:9" s="8" customFormat="1" ht="32.25" customHeight="1" hidden="1">
      <c r="A117" s="26" t="s">
        <v>97</v>
      </c>
      <c r="B117" s="47">
        <v>984</v>
      </c>
      <c r="C117" s="29" t="s">
        <v>1</v>
      </c>
      <c r="D117" s="29" t="s">
        <v>3</v>
      </c>
      <c r="E117" s="29" t="s">
        <v>138</v>
      </c>
      <c r="F117" s="29" t="s">
        <v>96</v>
      </c>
      <c r="G117" s="55"/>
      <c r="H117" s="55"/>
      <c r="I117" s="55"/>
    </row>
    <row r="118" spans="1:9" s="8" customFormat="1" ht="24.75" customHeight="1">
      <c r="A118" s="63" t="s">
        <v>51</v>
      </c>
      <c r="B118" s="64">
        <v>984</v>
      </c>
      <c r="C118" s="65" t="s">
        <v>1</v>
      </c>
      <c r="D118" s="65" t="s">
        <v>3</v>
      </c>
      <c r="E118" s="65" t="s">
        <v>128</v>
      </c>
      <c r="F118" s="66" t="s">
        <v>49</v>
      </c>
      <c r="G118" s="55">
        <v>0.01</v>
      </c>
      <c r="H118" s="55">
        <v>0</v>
      </c>
      <c r="I118" s="55">
        <v>0</v>
      </c>
    </row>
    <row r="119" spans="1:9" s="9" customFormat="1" ht="15.75">
      <c r="A119" s="32" t="s">
        <v>13</v>
      </c>
      <c r="B119" s="48">
        <v>984</v>
      </c>
      <c r="C119" s="22" t="s">
        <v>1</v>
      </c>
      <c r="D119" s="22" t="s">
        <v>4</v>
      </c>
      <c r="E119" s="22" t="s">
        <v>99</v>
      </c>
      <c r="F119" s="22" t="s">
        <v>0</v>
      </c>
      <c r="G119" s="56">
        <f>SUM(G120+G124)</f>
        <v>509.625</v>
      </c>
      <c r="H119" s="56">
        <f>SUM(H120+H124)</f>
        <v>797.625</v>
      </c>
      <c r="I119" s="56">
        <f>SUM(I120+I124)</f>
        <v>801.625</v>
      </c>
    </row>
    <row r="120" spans="1:9" s="8" customFormat="1" ht="35.25" customHeight="1">
      <c r="A120" s="25" t="s">
        <v>91</v>
      </c>
      <c r="B120" s="47">
        <v>984</v>
      </c>
      <c r="C120" s="24" t="s">
        <v>1</v>
      </c>
      <c r="D120" s="24" t="s">
        <v>4</v>
      </c>
      <c r="E120" s="24" t="s">
        <v>139</v>
      </c>
      <c r="F120" s="24" t="s">
        <v>0</v>
      </c>
      <c r="G120" s="55">
        <f aca="true" t="shared" si="12" ref="G120:I122">SUM(G121)</f>
        <v>25</v>
      </c>
      <c r="H120" s="55">
        <f t="shared" si="12"/>
        <v>28</v>
      </c>
      <c r="I120" s="55">
        <f t="shared" si="12"/>
        <v>30</v>
      </c>
    </row>
    <row r="121" spans="1:9" s="8" customFormat="1" ht="15.75">
      <c r="A121" s="25" t="s">
        <v>54</v>
      </c>
      <c r="B121" s="47">
        <v>984</v>
      </c>
      <c r="C121" s="24" t="s">
        <v>1</v>
      </c>
      <c r="D121" s="24" t="s">
        <v>4</v>
      </c>
      <c r="E121" s="24" t="s">
        <v>140</v>
      </c>
      <c r="F121" s="24" t="s">
        <v>0</v>
      </c>
      <c r="G121" s="55">
        <f t="shared" si="12"/>
        <v>25</v>
      </c>
      <c r="H121" s="55">
        <f t="shared" si="12"/>
        <v>28</v>
      </c>
      <c r="I121" s="55">
        <f t="shared" si="12"/>
        <v>30</v>
      </c>
    </row>
    <row r="122" spans="1:9" s="8" customFormat="1" ht="47.25">
      <c r="A122" s="25" t="s">
        <v>69</v>
      </c>
      <c r="B122" s="47">
        <v>984</v>
      </c>
      <c r="C122" s="24" t="s">
        <v>1</v>
      </c>
      <c r="D122" s="24" t="s">
        <v>4</v>
      </c>
      <c r="E122" s="24" t="s">
        <v>141</v>
      </c>
      <c r="F122" s="24" t="s">
        <v>0</v>
      </c>
      <c r="G122" s="55">
        <f t="shared" si="12"/>
        <v>25</v>
      </c>
      <c r="H122" s="55">
        <f t="shared" si="12"/>
        <v>28</v>
      </c>
      <c r="I122" s="55">
        <f t="shared" si="12"/>
        <v>30</v>
      </c>
    </row>
    <row r="123" spans="1:9" s="8" customFormat="1" ht="37.5" customHeight="1">
      <c r="A123" s="26" t="s">
        <v>195</v>
      </c>
      <c r="B123" s="49">
        <v>984</v>
      </c>
      <c r="C123" s="29" t="s">
        <v>1</v>
      </c>
      <c r="D123" s="29" t="s">
        <v>4</v>
      </c>
      <c r="E123" s="24" t="s">
        <v>141</v>
      </c>
      <c r="F123" s="29" t="s">
        <v>48</v>
      </c>
      <c r="G123" s="55">
        <v>25</v>
      </c>
      <c r="H123" s="55">
        <v>28</v>
      </c>
      <c r="I123" s="55">
        <v>30</v>
      </c>
    </row>
    <row r="124" spans="1:9" s="8" customFormat="1" ht="47.25">
      <c r="A124" s="25" t="s">
        <v>90</v>
      </c>
      <c r="B124" s="49">
        <v>984</v>
      </c>
      <c r="C124" s="29" t="s">
        <v>1</v>
      </c>
      <c r="D124" s="29" t="s">
        <v>4</v>
      </c>
      <c r="E124" s="29" t="s">
        <v>126</v>
      </c>
      <c r="F124" s="29" t="s">
        <v>0</v>
      </c>
      <c r="G124" s="55">
        <f>SUM(G125)</f>
        <v>484.625</v>
      </c>
      <c r="H124" s="55">
        <f>SUM(H125+H134+H136)</f>
        <v>769.625</v>
      </c>
      <c r="I124" s="55">
        <f>SUM(I125+I134+I136)</f>
        <v>771.625</v>
      </c>
    </row>
    <row r="125" spans="1:9" s="8" customFormat="1" ht="15.75">
      <c r="A125" s="25" t="s">
        <v>54</v>
      </c>
      <c r="B125" s="49">
        <v>984</v>
      </c>
      <c r="C125" s="29" t="s">
        <v>1</v>
      </c>
      <c r="D125" s="29" t="s">
        <v>4</v>
      </c>
      <c r="E125" s="29" t="s">
        <v>127</v>
      </c>
      <c r="F125" s="29" t="s">
        <v>0</v>
      </c>
      <c r="G125" s="55">
        <f>SUM(G126)</f>
        <v>484.625</v>
      </c>
      <c r="H125" s="55">
        <f>SUM(H126)</f>
        <v>769.625</v>
      </c>
      <c r="I125" s="55">
        <f>SUM(I126)</f>
        <v>771.625</v>
      </c>
    </row>
    <row r="126" spans="1:9" s="8" customFormat="1" ht="15.75">
      <c r="A126" s="27" t="s">
        <v>70</v>
      </c>
      <c r="B126" s="49">
        <v>984</v>
      </c>
      <c r="C126" s="29" t="s">
        <v>1</v>
      </c>
      <c r="D126" s="29" t="s">
        <v>4</v>
      </c>
      <c r="E126" s="29" t="s">
        <v>142</v>
      </c>
      <c r="F126" s="29" t="s">
        <v>0</v>
      </c>
      <c r="G126" s="55">
        <f>SUM(G127+G128)</f>
        <v>484.625</v>
      </c>
      <c r="H126" s="55">
        <f>SUM(H127+H128)</f>
        <v>769.625</v>
      </c>
      <c r="I126" s="55">
        <f>SUM(I127+I128)</f>
        <v>771.625</v>
      </c>
    </row>
    <row r="127" spans="1:9" s="8" customFormat="1" ht="37.5" customHeight="1">
      <c r="A127" s="26" t="s">
        <v>195</v>
      </c>
      <c r="B127" s="47">
        <v>984</v>
      </c>
      <c r="C127" s="24" t="s">
        <v>1</v>
      </c>
      <c r="D127" s="24" t="s">
        <v>4</v>
      </c>
      <c r="E127" s="29" t="s">
        <v>142</v>
      </c>
      <c r="F127" s="24" t="s">
        <v>48</v>
      </c>
      <c r="G127" s="55">
        <v>478</v>
      </c>
      <c r="H127" s="55">
        <v>763</v>
      </c>
      <c r="I127" s="55">
        <v>765</v>
      </c>
    </row>
    <row r="128" spans="1:9" s="8" customFormat="1" ht="19.5" customHeight="1">
      <c r="A128" s="26" t="s">
        <v>51</v>
      </c>
      <c r="B128" s="47">
        <v>984</v>
      </c>
      <c r="C128" s="24" t="s">
        <v>1</v>
      </c>
      <c r="D128" s="24" t="s">
        <v>4</v>
      </c>
      <c r="E128" s="29" t="s">
        <v>142</v>
      </c>
      <c r="F128" s="30" t="s">
        <v>49</v>
      </c>
      <c r="G128" s="55">
        <v>6.625</v>
      </c>
      <c r="H128" s="55">
        <v>6.625</v>
      </c>
      <c r="I128" s="55">
        <v>6.625</v>
      </c>
    </row>
    <row r="129" spans="1:9" s="9" customFormat="1" ht="15.75">
      <c r="A129" s="21" t="s">
        <v>16</v>
      </c>
      <c r="B129" s="48">
        <v>984</v>
      </c>
      <c r="C129" s="22" t="s">
        <v>1</v>
      </c>
      <c r="D129" s="22" t="s">
        <v>17</v>
      </c>
      <c r="E129" s="22" t="s">
        <v>99</v>
      </c>
      <c r="F129" s="22" t="s">
        <v>0</v>
      </c>
      <c r="G129" s="56">
        <f>SUM(G130+G138+G142+G164+G172+G181+G134+G136)</f>
        <v>5224.343000000001</v>
      </c>
      <c r="H129" s="56">
        <f>SUM(H130+H138+H142+H164+H172+H181)</f>
        <v>2167.234</v>
      </c>
      <c r="I129" s="56">
        <f>SUM(I130+I138+I142+I164+I172+I181)</f>
        <v>2045.584</v>
      </c>
    </row>
    <row r="130" spans="1:9" s="8" customFormat="1" ht="47.25">
      <c r="A130" s="27" t="s">
        <v>92</v>
      </c>
      <c r="B130" s="47">
        <v>984</v>
      </c>
      <c r="C130" s="24" t="s">
        <v>1</v>
      </c>
      <c r="D130" s="24" t="s">
        <v>17</v>
      </c>
      <c r="E130" s="24" t="s">
        <v>105</v>
      </c>
      <c r="F130" s="24" t="s">
        <v>0</v>
      </c>
      <c r="G130" s="55">
        <f aca="true" t="shared" si="13" ref="G130:I132">SUM(G131)</f>
        <v>240</v>
      </c>
      <c r="H130" s="55">
        <f t="shared" si="13"/>
        <v>242</v>
      </c>
      <c r="I130" s="55">
        <f t="shared" si="13"/>
        <v>249</v>
      </c>
    </row>
    <row r="131" spans="1:9" s="8" customFormat="1" ht="15.75">
      <c r="A131" s="25" t="s">
        <v>54</v>
      </c>
      <c r="B131" s="47">
        <v>984</v>
      </c>
      <c r="C131" s="24" t="s">
        <v>1</v>
      </c>
      <c r="D131" s="24" t="s">
        <v>17</v>
      </c>
      <c r="E131" s="24" t="s">
        <v>122</v>
      </c>
      <c r="F131" s="24" t="s">
        <v>0</v>
      </c>
      <c r="G131" s="55">
        <f t="shared" si="13"/>
        <v>240</v>
      </c>
      <c r="H131" s="55">
        <f t="shared" si="13"/>
        <v>242</v>
      </c>
      <c r="I131" s="55">
        <f t="shared" si="13"/>
        <v>249</v>
      </c>
    </row>
    <row r="132" spans="1:9" s="8" customFormat="1" ht="31.5">
      <c r="A132" s="25" t="s">
        <v>71</v>
      </c>
      <c r="B132" s="47">
        <v>984</v>
      </c>
      <c r="C132" s="24" t="s">
        <v>1</v>
      </c>
      <c r="D132" s="24" t="s">
        <v>17</v>
      </c>
      <c r="E132" s="24" t="s">
        <v>143</v>
      </c>
      <c r="F132" s="24" t="s">
        <v>0</v>
      </c>
      <c r="G132" s="55">
        <f t="shared" si="13"/>
        <v>240</v>
      </c>
      <c r="H132" s="55">
        <f t="shared" si="13"/>
        <v>242</v>
      </c>
      <c r="I132" s="55">
        <f t="shared" si="13"/>
        <v>249</v>
      </c>
    </row>
    <row r="133" spans="1:9" s="8" customFormat="1" ht="41.25" customHeight="1">
      <c r="A133" s="26" t="s">
        <v>195</v>
      </c>
      <c r="B133" s="47">
        <v>984</v>
      </c>
      <c r="C133" s="24" t="s">
        <v>1</v>
      </c>
      <c r="D133" s="24" t="s">
        <v>17</v>
      </c>
      <c r="E133" s="24" t="s">
        <v>143</v>
      </c>
      <c r="F133" s="24" t="s">
        <v>48</v>
      </c>
      <c r="G133" s="55">
        <v>240</v>
      </c>
      <c r="H133" s="55">
        <v>242</v>
      </c>
      <c r="I133" s="55">
        <v>249</v>
      </c>
    </row>
    <row r="134" spans="1:9" s="8" customFormat="1" ht="29.25" customHeight="1">
      <c r="A134" s="27" t="s">
        <v>189</v>
      </c>
      <c r="B134" s="47">
        <v>984</v>
      </c>
      <c r="C134" s="24" t="s">
        <v>1</v>
      </c>
      <c r="D134" s="24" t="s">
        <v>17</v>
      </c>
      <c r="E134" s="29" t="s">
        <v>190</v>
      </c>
      <c r="F134" s="30" t="s">
        <v>0</v>
      </c>
      <c r="G134" s="55">
        <f>G135</f>
        <v>203.7</v>
      </c>
      <c r="H134" s="55">
        <v>0</v>
      </c>
      <c r="I134" s="55">
        <v>0</v>
      </c>
    </row>
    <row r="135" spans="1:9" s="8" customFormat="1" ht="41.25" customHeight="1">
      <c r="A135" s="26" t="s">
        <v>50</v>
      </c>
      <c r="B135" s="47">
        <v>984</v>
      </c>
      <c r="C135" s="24" t="s">
        <v>1</v>
      </c>
      <c r="D135" s="24" t="s">
        <v>17</v>
      </c>
      <c r="E135" s="29" t="s">
        <v>190</v>
      </c>
      <c r="F135" s="30" t="s">
        <v>48</v>
      </c>
      <c r="G135" s="55">
        <v>203.7</v>
      </c>
      <c r="H135" s="55">
        <v>0</v>
      </c>
      <c r="I135" s="55">
        <v>0</v>
      </c>
    </row>
    <row r="136" spans="1:9" s="8" customFormat="1" ht="41.25" customHeight="1">
      <c r="A136" s="27" t="s">
        <v>189</v>
      </c>
      <c r="B136" s="47">
        <v>984</v>
      </c>
      <c r="C136" s="24" t="s">
        <v>1</v>
      </c>
      <c r="D136" s="24" t="s">
        <v>17</v>
      </c>
      <c r="E136" s="29" t="s">
        <v>191</v>
      </c>
      <c r="F136" s="30" t="s">
        <v>0</v>
      </c>
      <c r="G136" s="55">
        <f>G137</f>
        <v>31.032</v>
      </c>
      <c r="H136" s="55">
        <f>H137</f>
        <v>0</v>
      </c>
      <c r="I136" s="55">
        <f>I137</f>
        <v>0</v>
      </c>
    </row>
    <row r="137" spans="1:9" s="8" customFormat="1" ht="41.25" customHeight="1">
      <c r="A137" s="26" t="s">
        <v>195</v>
      </c>
      <c r="B137" s="47">
        <v>984</v>
      </c>
      <c r="C137" s="24" t="s">
        <v>1</v>
      </c>
      <c r="D137" s="24" t="s">
        <v>17</v>
      </c>
      <c r="E137" s="29" t="s">
        <v>191</v>
      </c>
      <c r="F137" s="30" t="s">
        <v>48</v>
      </c>
      <c r="G137" s="55">
        <v>31.032</v>
      </c>
      <c r="H137" s="55">
        <v>0</v>
      </c>
      <c r="I137" s="55">
        <v>0</v>
      </c>
    </row>
    <row r="138" spans="1:9" s="8" customFormat="1" ht="47.25">
      <c r="A138" s="27" t="s">
        <v>93</v>
      </c>
      <c r="B138" s="47">
        <v>984</v>
      </c>
      <c r="C138" s="24" t="s">
        <v>1</v>
      </c>
      <c r="D138" s="24" t="s">
        <v>17</v>
      </c>
      <c r="E138" s="24" t="s">
        <v>144</v>
      </c>
      <c r="F138" s="24" t="s">
        <v>0</v>
      </c>
      <c r="G138" s="55">
        <f>SUM(G139)</f>
        <v>160</v>
      </c>
      <c r="H138" s="55">
        <f aca="true" t="shared" si="14" ref="G138:I140">SUM(H139)</f>
        <v>130</v>
      </c>
      <c r="I138" s="55">
        <f t="shared" si="14"/>
        <v>130</v>
      </c>
    </row>
    <row r="139" spans="1:9" s="8" customFormat="1" ht="15.75">
      <c r="A139" s="27" t="s">
        <v>54</v>
      </c>
      <c r="B139" s="47">
        <v>984</v>
      </c>
      <c r="C139" s="24" t="s">
        <v>1</v>
      </c>
      <c r="D139" s="24" t="s">
        <v>17</v>
      </c>
      <c r="E139" s="24" t="s">
        <v>145</v>
      </c>
      <c r="F139" s="24" t="s">
        <v>0</v>
      </c>
      <c r="G139" s="55">
        <f t="shared" si="14"/>
        <v>160</v>
      </c>
      <c r="H139" s="55">
        <f t="shared" si="14"/>
        <v>130</v>
      </c>
      <c r="I139" s="55">
        <f t="shared" si="14"/>
        <v>130</v>
      </c>
    </row>
    <row r="140" spans="1:9" s="8" customFormat="1" ht="15.75">
      <c r="A140" s="27" t="s">
        <v>72</v>
      </c>
      <c r="B140" s="47">
        <v>984</v>
      </c>
      <c r="C140" s="24" t="s">
        <v>1</v>
      </c>
      <c r="D140" s="24" t="s">
        <v>17</v>
      </c>
      <c r="E140" s="24" t="s">
        <v>146</v>
      </c>
      <c r="F140" s="24" t="s">
        <v>0</v>
      </c>
      <c r="G140" s="55">
        <f t="shared" si="14"/>
        <v>160</v>
      </c>
      <c r="H140" s="55">
        <f t="shared" si="14"/>
        <v>130</v>
      </c>
      <c r="I140" s="55">
        <f t="shared" si="14"/>
        <v>130</v>
      </c>
    </row>
    <row r="141" spans="1:9" s="8" customFormat="1" ht="31.5" customHeight="1">
      <c r="A141" s="26" t="s">
        <v>195</v>
      </c>
      <c r="B141" s="47">
        <v>984</v>
      </c>
      <c r="C141" s="24" t="s">
        <v>1</v>
      </c>
      <c r="D141" s="24" t="s">
        <v>17</v>
      </c>
      <c r="E141" s="24" t="s">
        <v>146</v>
      </c>
      <c r="F141" s="24" t="s">
        <v>48</v>
      </c>
      <c r="G141" s="55">
        <v>160</v>
      </c>
      <c r="H141" s="55">
        <v>130</v>
      </c>
      <c r="I141" s="55">
        <v>130</v>
      </c>
    </row>
    <row r="142" spans="1:9" s="8" customFormat="1" ht="38.25" customHeight="1">
      <c r="A142" s="27" t="s">
        <v>94</v>
      </c>
      <c r="B142" s="47">
        <v>984</v>
      </c>
      <c r="C142" s="24" t="s">
        <v>1</v>
      </c>
      <c r="D142" s="24" t="s">
        <v>17</v>
      </c>
      <c r="E142" s="24" t="s">
        <v>147</v>
      </c>
      <c r="F142" s="24" t="s">
        <v>0</v>
      </c>
      <c r="G142" s="55">
        <f>SUM(G143+G154+G156+G158+G161+G177+G179)</f>
        <v>2078.398</v>
      </c>
      <c r="H142" s="55">
        <f>SUM(H143+H154+H156+H158+H161+H177+H179)</f>
        <v>1795.234</v>
      </c>
      <c r="I142" s="55">
        <f>SUM(I143+I154+I156+I158+I161+I177+I179)</f>
        <v>1666.584</v>
      </c>
    </row>
    <row r="143" spans="1:9" s="8" customFormat="1" ht="15.75">
      <c r="A143" s="27" t="s">
        <v>54</v>
      </c>
      <c r="B143" s="47">
        <v>984</v>
      </c>
      <c r="C143" s="24" t="s">
        <v>1</v>
      </c>
      <c r="D143" s="24" t="s">
        <v>17</v>
      </c>
      <c r="E143" s="24" t="s">
        <v>148</v>
      </c>
      <c r="F143" s="24" t="s">
        <v>0</v>
      </c>
      <c r="G143" s="55">
        <f>SUM(G145+G147+G149+G153+G148)</f>
        <v>1997.286</v>
      </c>
      <c r="H143" s="55">
        <f>SUM(H145+H147+H149+H153)</f>
        <v>1714.122</v>
      </c>
      <c r="I143" s="55">
        <f>SUM(I145+I147+I149+I153)</f>
        <v>1585.4720000000002</v>
      </c>
    </row>
    <row r="144" spans="1:9" s="8" customFormat="1" ht="15.75">
      <c r="A144" s="27" t="s">
        <v>73</v>
      </c>
      <c r="B144" s="47">
        <v>984</v>
      </c>
      <c r="C144" s="24" t="s">
        <v>1</v>
      </c>
      <c r="D144" s="24" t="s">
        <v>17</v>
      </c>
      <c r="E144" s="24" t="s">
        <v>149</v>
      </c>
      <c r="F144" s="24" t="s">
        <v>0</v>
      </c>
      <c r="G144" s="55">
        <f>SUM(G145)</f>
        <v>997.99</v>
      </c>
      <c r="H144" s="55">
        <f>SUM(H145)</f>
        <v>1158.9</v>
      </c>
      <c r="I144" s="55">
        <f>SUM(I145)</f>
        <v>1287.65</v>
      </c>
    </row>
    <row r="145" spans="1:9" s="8" customFormat="1" ht="39" customHeight="1">
      <c r="A145" s="26" t="s">
        <v>195</v>
      </c>
      <c r="B145" s="47">
        <v>984</v>
      </c>
      <c r="C145" s="24" t="s">
        <v>1</v>
      </c>
      <c r="D145" s="24" t="s">
        <v>17</v>
      </c>
      <c r="E145" s="24" t="s">
        <v>149</v>
      </c>
      <c r="F145" s="24" t="s">
        <v>48</v>
      </c>
      <c r="G145" s="55">
        <v>997.99</v>
      </c>
      <c r="H145" s="55">
        <v>1158.9</v>
      </c>
      <c r="I145" s="55">
        <v>1287.65</v>
      </c>
    </row>
    <row r="146" spans="1:9" s="8" customFormat="1" ht="31.5">
      <c r="A146" s="27" t="s">
        <v>74</v>
      </c>
      <c r="B146" s="47">
        <v>984</v>
      </c>
      <c r="C146" s="24" t="s">
        <v>1</v>
      </c>
      <c r="D146" s="24" t="s">
        <v>17</v>
      </c>
      <c r="E146" s="24" t="s">
        <v>150</v>
      </c>
      <c r="F146" s="24" t="s">
        <v>0</v>
      </c>
      <c r="G146" s="55">
        <f>SUM(G147+G148)</f>
        <v>715.4939999999999</v>
      </c>
      <c r="H146" s="55">
        <f>SUM(H147)</f>
        <v>417</v>
      </c>
      <c r="I146" s="55">
        <f>SUM(I147)</f>
        <v>150</v>
      </c>
    </row>
    <row r="147" spans="1:9" s="8" customFormat="1" ht="18.75" customHeight="1">
      <c r="A147" s="26" t="s">
        <v>50</v>
      </c>
      <c r="B147" s="47">
        <v>984</v>
      </c>
      <c r="C147" s="24" t="s">
        <v>1</v>
      </c>
      <c r="D147" s="24" t="s">
        <v>17</v>
      </c>
      <c r="E147" s="24" t="s">
        <v>150</v>
      </c>
      <c r="F147" s="24" t="s">
        <v>48</v>
      </c>
      <c r="G147" s="55">
        <v>553.882</v>
      </c>
      <c r="H147" s="55">
        <v>417</v>
      </c>
      <c r="I147" s="55">
        <v>150</v>
      </c>
    </row>
    <row r="148" spans="1:9" s="8" customFormat="1" ht="18.75" customHeight="1">
      <c r="A148" s="26" t="s">
        <v>51</v>
      </c>
      <c r="B148" s="47">
        <v>984</v>
      </c>
      <c r="C148" s="24" t="s">
        <v>1</v>
      </c>
      <c r="D148" s="24" t="s">
        <v>17</v>
      </c>
      <c r="E148" s="24" t="s">
        <v>150</v>
      </c>
      <c r="F148" s="24" t="s">
        <v>49</v>
      </c>
      <c r="G148" s="55">
        <v>161.612</v>
      </c>
      <c r="H148" s="55">
        <v>0</v>
      </c>
      <c r="I148" s="55">
        <v>0</v>
      </c>
    </row>
    <row r="149" spans="1:9" s="8" customFormat="1" ht="15.75">
      <c r="A149" s="27" t="s">
        <v>22</v>
      </c>
      <c r="B149" s="47">
        <v>984</v>
      </c>
      <c r="C149" s="24" t="s">
        <v>1</v>
      </c>
      <c r="D149" s="24" t="s">
        <v>17</v>
      </c>
      <c r="E149" s="24" t="s">
        <v>151</v>
      </c>
      <c r="F149" s="33" t="s">
        <v>0</v>
      </c>
      <c r="G149" s="55">
        <f>SUM(G150+G151)</f>
        <v>108.825</v>
      </c>
      <c r="H149" s="55">
        <f>SUM(H150+H151)</f>
        <v>43.824999999999996</v>
      </c>
      <c r="I149" s="55">
        <f>SUM(I150+I151)</f>
        <v>48.824999999999996</v>
      </c>
    </row>
    <row r="150" spans="1:9" s="8" customFormat="1" ht="35.25" customHeight="1">
      <c r="A150" s="26" t="s">
        <v>195</v>
      </c>
      <c r="B150" s="47">
        <v>984</v>
      </c>
      <c r="C150" s="24" t="s">
        <v>1</v>
      </c>
      <c r="D150" s="24" t="s">
        <v>17</v>
      </c>
      <c r="E150" s="24" t="s">
        <v>151</v>
      </c>
      <c r="F150" s="33" t="s">
        <v>48</v>
      </c>
      <c r="G150" s="55">
        <v>100.3</v>
      </c>
      <c r="H150" s="55">
        <v>35.3</v>
      </c>
      <c r="I150" s="55">
        <v>40.3</v>
      </c>
    </row>
    <row r="151" spans="1:9" s="8" customFormat="1" ht="20.25" customHeight="1">
      <c r="A151" s="26" t="s">
        <v>51</v>
      </c>
      <c r="B151" s="47">
        <v>984</v>
      </c>
      <c r="C151" s="24" t="s">
        <v>1</v>
      </c>
      <c r="D151" s="24" t="s">
        <v>17</v>
      </c>
      <c r="E151" s="24" t="s">
        <v>151</v>
      </c>
      <c r="F151" s="33" t="s">
        <v>49</v>
      </c>
      <c r="G151" s="55">
        <v>8.525</v>
      </c>
      <c r="H151" s="55">
        <v>8.525</v>
      </c>
      <c r="I151" s="55">
        <v>8.525</v>
      </c>
    </row>
    <row r="152" spans="1:9" s="8" customFormat="1" ht="18" customHeight="1">
      <c r="A152" s="27" t="s">
        <v>75</v>
      </c>
      <c r="B152" s="47">
        <v>984</v>
      </c>
      <c r="C152" s="24" t="s">
        <v>1</v>
      </c>
      <c r="D152" s="24" t="s">
        <v>17</v>
      </c>
      <c r="E152" s="24" t="s">
        <v>152</v>
      </c>
      <c r="F152" s="33" t="s">
        <v>0</v>
      </c>
      <c r="G152" s="55">
        <f>SUM(G153)</f>
        <v>174.977</v>
      </c>
      <c r="H152" s="55">
        <f>SUM(H153)</f>
        <v>94.397</v>
      </c>
      <c r="I152" s="55">
        <f>SUM(I153)</f>
        <v>98.997</v>
      </c>
    </row>
    <row r="153" spans="1:9" s="8" customFormat="1" ht="31.5" customHeight="1">
      <c r="A153" s="26" t="s">
        <v>195</v>
      </c>
      <c r="B153" s="47">
        <v>984</v>
      </c>
      <c r="C153" s="24" t="s">
        <v>1</v>
      </c>
      <c r="D153" s="24" t="s">
        <v>17</v>
      </c>
      <c r="E153" s="24" t="s">
        <v>152</v>
      </c>
      <c r="F153" s="33" t="s">
        <v>48</v>
      </c>
      <c r="G153" s="55">
        <v>174.977</v>
      </c>
      <c r="H153" s="55">
        <v>94.397</v>
      </c>
      <c r="I153" s="55">
        <v>98.997</v>
      </c>
    </row>
    <row r="154" spans="1:9" s="8" customFormat="1" ht="25.5" customHeight="1" hidden="1">
      <c r="A154" s="27" t="s">
        <v>185</v>
      </c>
      <c r="B154" s="47">
        <v>984</v>
      </c>
      <c r="C154" s="24" t="s">
        <v>1</v>
      </c>
      <c r="D154" s="24" t="s">
        <v>17</v>
      </c>
      <c r="E154" s="24" t="s">
        <v>186</v>
      </c>
      <c r="F154" s="33" t="s">
        <v>0</v>
      </c>
      <c r="G154" s="55">
        <f>G155</f>
        <v>0</v>
      </c>
      <c r="H154" s="55">
        <v>0</v>
      </c>
      <c r="I154" s="55">
        <v>0</v>
      </c>
    </row>
    <row r="155" spans="1:9" s="8" customFormat="1" ht="31.5" customHeight="1" hidden="1">
      <c r="A155" s="26" t="s">
        <v>195</v>
      </c>
      <c r="B155" s="47">
        <v>984</v>
      </c>
      <c r="C155" s="24" t="s">
        <v>1</v>
      </c>
      <c r="D155" s="24" t="s">
        <v>17</v>
      </c>
      <c r="E155" s="24" t="s">
        <v>186</v>
      </c>
      <c r="F155" s="33" t="s">
        <v>48</v>
      </c>
      <c r="G155" s="55">
        <v>0</v>
      </c>
      <c r="H155" s="55">
        <v>0</v>
      </c>
      <c r="I155" s="55">
        <v>0</v>
      </c>
    </row>
    <row r="156" spans="1:9" s="8" customFormat="1" ht="27" customHeight="1" hidden="1">
      <c r="A156" s="27" t="s">
        <v>187</v>
      </c>
      <c r="B156" s="47">
        <v>984</v>
      </c>
      <c r="C156" s="24" t="s">
        <v>1</v>
      </c>
      <c r="D156" s="24" t="s">
        <v>17</v>
      </c>
      <c r="E156" s="24" t="s">
        <v>188</v>
      </c>
      <c r="F156" s="33" t="s">
        <v>0</v>
      </c>
      <c r="G156" s="55">
        <f>G157</f>
        <v>0</v>
      </c>
      <c r="H156" s="55">
        <v>0</v>
      </c>
      <c r="I156" s="55">
        <v>0</v>
      </c>
    </row>
    <row r="157" spans="1:9" s="8" customFormat="1" ht="38.25" customHeight="1" hidden="1">
      <c r="A157" s="26" t="s">
        <v>195</v>
      </c>
      <c r="B157" s="47">
        <v>984</v>
      </c>
      <c r="C157" s="24" t="s">
        <v>1</v>
      </c>
      <c r="D157" s="24" t="s">
        <v>17</v>
      </c>
      <c r="E157" s="24" t="s">
        <v>188</v>
      </c>
      <c r="F157" s="33" t="s">
        <v>48</v>
      </c>
      <c r="G157" s="55">
        <v>0</v>
      </c>
      <c r="H157" s="55">
        <v>0</v>
      </c>
      <c r="I157" s="55">
        <v>0</v>
      </c>
    </row>
    <row r="158" spans="1:9" s="8" customFormat="1" ht="34.5" customHeight="1" hidden="1">
      <c r="A158" s="27" t="s">
        <v>179</v>
      </c>
      <c r="B158" s="47">
        <v>984</v>
      </c>
      <c r="C158" s="24" t="s">
        <v>1</v>
      </c>
      <c r="D158" s="24" t="s">
        <v>17</v>
      </c>
      <c r="E158" s="24" t="s">
        <v>181</v>
      </c>
      <c r="F158" s="33" t="s">
        <v>0</v>
      </c>
      <c r="G158" s="55">
        <f>G159</f>
        <v>0</v>
      </c>
      <c r="H158" s="55">
        <v>0</v>
      </c>
      <c r="I158" s="55">
        <v>0</v>
      </c>
    </row>
    <row r="159" spans="1:9" s="8" customFormat="1" ht="27" customHeight="1" hidden="1">
      <c r="A159" s="27" t="s">
        <v>194</v>
      </c>
      <c r="B159" s="47">
        <v>984</v>
      </c>
      <c r="C159" s="24" t="s">
        <v>1</v>
      </c>
      <c r="D159" s="24" t="s">
        <v>17</v>
      </c>
      <c r="E159" s="24" t="s">
        <v>180</v>
      </c>
      <c r="F159" s="33" t="s">
        <v>0</v>
      </c>
      <c r="G159" s="55">
        <f>G160</f>
        <v>0</v>
      </c>
      <c r="H159" s="55">
        <v>0</v>
      </c>
      <c r="I159" s="55">
        <v>0</v>
      </c>
    </row>
    <row r="160" spans="1:9" s="8" customFormat="1" ht="24" customHeight="1" hidden="1">
      <c r="A160" s="26" t="s">
        <v>50</v>
      </c>
      <c r="B160" s="47">
        <v>984</v>
      </c>
      <c r="C160" s="24" t="s">
        <v>1</v>
      </c>
      <c r="D160" s="24" t="s">
        <v>17</v>
      </c>
      <c r="E160" s="24" t="s">
        <v>180</v>
      </c>
      <c r="F160" s="33" t="s">
        <v>48</v>
      </c>
      <c r="G160" s="55">
        <v>0</v>
      </c>
      <c r="H160" s="55">
        <v>0</v>
      </c>
      <c r="I160" s="55">
        <v>0</v>
      </c>
    </row>
    <row r="161" spans="1:9" s="8" customFormat="1" ht="42.75" customHeight="1" hidden="1">
      <c r="A161" s="27" t="s">
        <v>192</v>
      </c>
      <c r="B161" s="47">
        <v>984</v>
      </c>
      <c r="C161" s="24" t="s">
        <v>1</v>
      </c>
      <c r="D161" s="24" t="s">
        <v>17</v>
      </c>
      <c r="E161" s="24" t="s">
        <v>183</v>
      </c>
      <c r="F161" s="33" t="s">
        <v>0</v>
      </c>
      <c r="G161" s="55">
        <f>G162</f>
        <v>0</v>
      </c>
      <c r="H161" s="55">
        <v>0</v>
      </c>
      <c r="I161" s="55">
        <v>0</v>
      </c>
    </row>
    <row r="162" spans="1:9" s="8" customFormat="1" ht="23.25" customHeight="1" hidden="1">
      <c r="A162" s="27" t="s">
        <v>182</v>
      </c>
      <c r="B162" s="47">
        <v>984</v>
      </c>
      <c r="C162" s="24" t="s">
        <v>1</v>
      </c>
      <c r="D162" s="24" t="s">
        <v>17</v>
      </c>
      <c r="E162" s="24" t="s">
        <v>184</v>
      </c>
      <c r="F162" s="33" t="s">
        <v>0</v>
      </c>
      <c r="G162" s="55">
        <f>G163</f>
        <v>0</v>
      </c>
      <c r="H162" s="55">
        <v>0</v>
      </c>
      <c r="I162" s="55">
        <v>0</v>
      </c>
    </row>
    <row r="163" spans="1:9" s="8" customFormat="1" ht="27" customHeight="1" hidden="1">
      <c r="A163" s="26" t="s">
        <v>50</v>
      </c>
      <c r="B163" s="47">
        <v>984</v>
      </c>
      <c r="C163" s="24" t="s">
        <v>1</v>
      </c>
      <c r="D163" s="24" t="s">
        <v>17</v>
      </c>
      <c r="E163" s="24" t="s">
        <v>184</v>
      </c>
      <c r="F163" s="33" t="s">
        <v>48</v>
      </c>
      <c r="G163" s="55">
        <v>0</v>
      </c>
      <c r="H163" s="55">
        <v>0</v>
      </c>
      <c r="I163" s="55">
        <v>0</v>
      </c>
    </row>
    <row r="164" spans="1:9" s="8" customFormat="1" ht="47.25" hidden="1">
      <c r="A164" s="51" t="s">
        <v>89</v>
      </c>
      <c r="B164" s="47">
        <v>984</v>
      </c>
      <c r="C164" s="24" t="s">
        <v>1</v>
      </c>
      <c r="D164" s="24" t="s">
        <v>17</v>
      </c>
      <c r="E164" s="24" t="s">
        <v>125</v>
      </c>
      <c r="F164" s="33" t="s">
        <v>0</v>
      </c>
      <c r="G164" s="55">
        <f>G165</f>
        <v>0</v>
      </c>
      <c r="H164" s="55">
        <f>SUM(H169+H167)</f>
        <v>0</v>
      </c>
      <c r="I164" s="55">
        <f>SUM(I169+I167)</f>
        <v>0</v>
      </c>
    </row>
    <row r="165" spans="1:9" s="8" customFormat="1" ht="57" customHeight="1" hidden="1">
      <c r="A165" s="51" t="s">
        <v>166</v>
      </c>
      <c r="B165" s="47">
        <v>984</v>
      </c>
      <c r="C165" s="29" t="s">
        <v>1</v>
      </c>
      <c r="D165" s="29" t="s">
        <v>17</v>
      </c>
      <c r="E165" s="24" t="s">
        <v>165</v>
      </c>
      <c r="F165" s="33" t="s">
        <v>0</v>
      </c>
      <c r="G165" s="55">
        <f aca="true" t="shared" si="15" ref="G165:I166">SUM(G166)</f>
        <v>0</v>
      </c>
      <c r="H165" s="55">
        <f t="shared" si="15"/>
        <v>0</v>
      </c>
      <c r="I165" s="55">
        <f t="shared" si="15"/>
        <v>0</v>
      </c>
    </row>
    <row r="166" spans="1:9" s="8" customFormat="1" ht="48" customHeight="1" hidden="1">
      <c r="A166" s="51" t="s">
        <v>193</v>
      </c>
      <c r="B166" s="47">
        <v>984</v>
      </c>
      <c r="C166" s="29" t="s">
        <v>1</v>
      </c>
      <c r="D166" s="29" t="s">
        <v>17</v>
      </c>
      <c r="E166" s="24" t="s">
        <v>164</v>
      </c>
      <c r="F166" s="33" t="s">
        <v>0</v>
      </c>
      <c r="G166" s="55">
        <f t="shared" si="15"/>
        <v>0</v>
      </c>
      <c r="H166" s="55">
        <f t="shared" si="15"/>
        <v>0</v>
      </c>
      <c r="I166" s="55">
        <f t="shared" si="15"/>
        <v>0</v>
      </c>
    </row>
    <row r="167" spans="1:9" s="8" customFormat="1" ht="26.25" customHeight="1" hidden="1">
      <c r="A167" s="51" t="s">
        <v>50</v>
      </c>
      <c r="B167" s="47">
        <v>984</v>
      </c>
      <c r="C167" s="29" t="s">
        <v>1</v>
      </c>
      <c r="D167" s="29" t="s">
        <v>17</v>
      </c>
      <c r="E167" s="24" t="s">
        <v>164</v>
      </c>
      <c r="F167" s="33" t="s">
        <v>48</v>
      </c>
      <c r="G167" s="55">
        <v>0</v>
      </c>
      <c r="H167" s="55">
        <v>0</v>
      </c>
      <c r="I167" s="55">
        <v>0</v>
      </c>
    </row>
    <row r="168" spans="1:9" s="8" customFormat="1" ht="63" hidden="1">
      <c r="A168" s="44" t="s">
        <v>167</v>
      </c>
      <c r="B168" s="47">
        <v>984</v>
      </c>
      <c r="C168" s="29" t="s">
        <v>1</v>
      </c>
      <c r="D168" s="29" t="s">
        <v>17</v>
      </c>
      <c r="E168" s="24" t="s">
        <v>172</v>
      </c>
      <c r="F168" s="24" t="s">
        <v>0</v>
      </c>
      <c r="G168" s="55"/>
      <c r="H168" s="55">
        <f>SUM(H169)</f>
        <v>0</v>
      </c>
      <c r="I168" s="55">
        <f>SUM(I169)</f>
        <v>0</v>
      </c>
    </row>
    <row r="169" spans="1:9" s="8" customFormat="1" ht="15.75" hidden="1">
      <c r="A169" s="52" t="s">
        <v>50</v>
      </c>
      <c r="B169" s="47">
        <v>984</v>
      </c>
      <c r="C169" s="29" t="s">
        <v>1</v>
      </c>
      <c r="D169" s="29" t="s">
        <v>17</v>
      </c>
      <c r="E169" s="24" t="s">
        <v>172</v>
      </c>
      <c r="F169" s="29" t="s">
        <v>48</v>
      </c>
      <c r="G169" s="55">
        <v>0</v>
      </c>
      <c r="H169" s="55">
        <v>0</v>
      </c>
      <c r="I169" s="55">
        <v>0</v>
      </c>
    </row>
    <row r="170" spans="1:9" s="8" customFormat="1" ht="63" hidden="1">
      <c r="A170" s="44" t="s">
        <v>153</v>
      </c>
      <c r="B170" s="47">
        <v>984</v>
      </c>
      <c r="C170" s="29" t="s">
        <v>1</v>
      </c>
      <c r="D170" s="29" t="s">
        <v>17</v>
      </c>
      <c r="E170" s="24" t="s">
        <v>160</v>
      </c>
      <c r="F170" s="24" t="s">
        <v>0</v>
      </c>
      <c r="G170" s="55">
        <f>SUM(G171)</f>
        <v>0</v>
      </c>
      <c r="H170" s="55">
        <f>SUM(H171)</f>
        <v>0</v>
      </c>
      <c r="I170" s="55">
        <f>SUM(I171)</f>
        <v>0</v>
      </c>
    </row>
    <row r="171" spans="1:9" s="8" customFormat="1" ht="15.75" hidden="1">
      <c r="A171" s="26" t="s">
        <v>50</v>
      </c>
      <c r="B171" s="47">
        <v>984</v>
      </c>
      <c r="C171" s="29" t="s">
        <v>1</v>
      </c>
      <c r="D171" s="29" t="s">
        <v>17</v>
      </c>
      <c r="E171" s="24" t="s">
        <v>160</v>
      </c>
      <c r="F171" s="29" t="s">
        <v>48</v>
      </c>
      <c r="G171" s="55"/>
      <c r="H171" s="55"/>
      <c r="I171" s="55"/>
    </row>
    <row r="172" spans="1:9" s="8" customFormat="1" ht="50.25" customHeight="1" hidden="1">
      <c r="A172" s="25" t="s">
        <v>168</v>
      </c>
      <c r="B172" s="47">
        <v>984</v>
      </c>
      <c r="C172" s="29" t="s">
        <v>1</v>
      </c>
      <c r="D172" s="29" t="s">
        <v>17</v>
      </c>
      <c r="E172" s="24" t="s">
        <v>171</v>
      </c>
      <c r="F172" s="29" t="s">
        <v>0</v>
      </c>
      <c r="G172" s="55">
        <f>G173</f>
        <v>0</v>
      </c>
      <c r="H172" s="55">
        <f>H173</f>
        <v>0</v>
      </c>
      <c r="I172" s="55">
        <f>I173</f>
        <v>0</v>
      </c>
    </row>
    <row r="173" spans="1:9" s="8" customFormat="1" ht="31.5" hidden="1">
      <c r="A173" s="51" t="s">
        <v>176</v>
      </c>
      <c r="B173" s="47">
        <v>984</v>
      </c>
      <c r="C173" s="29" t="s">
        <v>1</v>
      </c>
      <c r="D173" s="29" t="s">
        <v>17</v>
      </c>
      <c r="E173" s="24" t="s">
        <v>173</v>
      </c>
      <c r="F173" s="29" t="s">
        <v>0</v>
      </c>
      <c r="G173" s="55">
        <f>G176</f>
        <v>0</v>
      </c>
      <c r="H173" s="55">
        <f>H176</f>
        <v>0</v>
      </c>
      <c r="I173" s="55">
        <f>I176</f>
        <v>0</v>
      </c>
    </row>
    <row r="174" spans="1:9" s="8" customFormat="1" ht="15.75" hidden="1">
      <c r="A174" s="25" t="s">
        <v>177</v>
      </c>
      <c r="B174" s="47">
        <v>984</v>
      </c>
      <c r="C174" s="29" t="s">
        <v>1</v>
      </c>
      <c r="D174" s="29" t="s">
        <v>17</v>
      </c>
      <c r="E174" s="24" t="s">
        <v>174</v>
      </c>
      <c r="F174" s="29" t="s">
        <v>0</v>
      </c>
      <c r="G174" s="55">
        <f aca="true" t="shared" si="16" ref="G174:I175">G175</f>
        <v>0</v>
      </c>
      <c r="H174" s="55">
        <f t="shared" si="16"/>
        <v>0</v>
      </c>
      <c r="I174" s="55">
        <f t="shared" si="16"/>
        <v>0</v>
      </c>
    </row>
    <row r="175" spans="1:9" s="8" customFormat="1" ht="28.5" customHeight="1" hidden="1">
      <c r="A175" s="25" t="s">
        <v>178</v>
      </c>
      <c r="B175" s="47">
        <v>984</v>
      </c>
      <c r="C175" s="29" t="s">
        <v>1</v>
      </c>
      <c r="D175" s="29" t="s">
        <v>17</v>
      </c>
      <c r="E175" s="24" t="s">
        <v>175</v>
      </c>
      <c r="F175" s="29" t="s">
        <v>0</v>
      </c>
      <c r="G175" s="55">
        <f t="shared" si="16"/>
        <v>0</v>
      </c>
      <c r="H175" s="55">
        <f t="shared" si="16"/>
        <v>0</v>
      </c>
      <c r="I175" s="55">
        <f t="shared" si="16"/>
        <v>0</v>
      </c>
    </row>
    <row r="176" spans="1:9" s="8" customFormat="1" ht="17.25" customHeight="1" hidden="1">
      <c r="A176" s="26" t="s">
        <v>50</v>
      </c>
      <c r="B176" s="47">
        <v>984</v>
      </c>
      <c r="C176" s="29" t="s">
        <v>1</v>
      </c>
      <c r="D176" s="29" t="s">
        <v>17</v>
      </c>
      <c r="E176" s="53" t="s">
        <v>175</v>
      </c>
      <c r="F176" s="29" t="s">
        <v>48</v>
      </c>
      <c r="G176" s="55">
        <v>0</v>
      </c>
      <c r="H176" s="55">
        <v>0</v>
      </c>
      <c r="I176" s="55">
        <v>0</v>
      </c>
    </row>
    <row r="177" spans="1:9" s="8" customFormat="1" ht="17.25" customHeight="1">
      <c r="A177" s="27" t="s">
        <v>221</v>
      </c>
      <c r="B177" s="47">
        <v>984</v>
      </c>
      <c r="C177" s="24" t="s">
        <v>1</v>
      </c>
      <c r="D177" s="24" t="s">
        <v>17</v>
      </c>
      <c r="E177" s="53" t="s">
        <v>219</v>
      </c>
      <c r="F177" s="29" t="s">
        <v>0</v>
      </c>
      <c r="G177" s="55">
        <f>G178</f>
        <v>80.3</v>
      </c>
      <c r="H177" s="55">
        <f>H178</f>
        <v>80.3</v>
      </c>
      <c r="I177" s="55">
        <f>I178</f>
        <v>80.3</v>
      </c>
    </row>
    <row r="178" spans="1:9" s="8" customFormat="1" ht="31.5" customHeight="1">
      <c r="A178" s="26" t="s">
        <v>195</v>
      </c>
      <c r="B178" s="47">
        <v>984</v>
      </c>
      <c r="C178" s="24" t="s">
        <v>1</v>
      </c>
      <c r="D178" s="24" t="s">
        <v>17</v>
      </c>
      <c r="E178" s="53" t="s">
        <v>219</v>
      </c>
      <c r="F178" s="29" t="s">
        <v>48</v>
      </c>
      <c r="G178" s="55">
        <v>80.3</v>
      </c>
      <c r="H178" s="55">
        <v>80.3</v>
      </c>
      <c r="I178" s="55">
        <v>80.3</v>
      </c>
    </row>
    <row r="179" spans="1:9" s="8" customFormat="1" ht="45" customHeight="1">
      <c r="A179" s="27" t="s">
        <v>222</v>
      </c>
      <c r="B179" s="47">
        <v>984</v>
      </c>
      <c r="C179" s="24" t="s">
        <v>1</v>
      </c>
      <c r="D179" s="24" t="s">
        <v>17</v>
      </c>
      <c r="E179" s="53" t="s">
        <v>220</v>
      </c>
      <c r="F179" s="29" t="s">
        <v>0</v>
      </c>
      <c r="G179" s="55">
        <f>G180</f>
        <v>0.812</v>
      </c>
      <c r="H179" s="55">
        <f>H180</f>
        <v>0.812</v>
      </c>
      <c r="I179" s="55">
        <f>I180</f>
        <v>0.812</v>
      </c>
    </row>
    <row r="180" spans="1:9" s="8" customFormat="1" ht="38.25" customHeight="1">
      <c r="A180" s="26" t="s">
        <v>195</v>
      </c>
      <c r="B180" s="47">
        <v>984</v>
      </c>
      <c r="C180" s="24" t="s">
        <v>1</v>
      </c>
      <c r="D180" s="24" t="s">
        <v>17</v>
      </c>
      <c r="E180" s="53" t="s">
        <v>220</v>
      </c>
      <c r="F180" s="29" t="s">
        <v>48</v>
      </c>
      <c r="G180" s="55">
        <v>0.812</v>
      </c>
      <c r="H180" s="55">
        <v>0.812</v>
      </c>
      <c r="I180" s="55">
        <v>0.812</v>
      </c>
    </row>
    <row r="181" spans="1:9" s="8" customFormat="1" ht="46.5" customHeight="1">
      <c r="A181" s="25" t="s">
        <v>168</v>
      </c>
      <c r="B181" s="47">
        <v>984</v>
      </c>
      <c r="C181" s="29" t="s">
        <v>1</v>
      </c>
      <c r="D181" s="29" t="s">
        <v>17</v>
      </c>
      <c r="E181" s="24" t="s">
        <v>171</v>
      </c>
      <c r="F181" s="29" t="s">
        <v>0</v>
      </c>
      <c r="G181" s="55">
        <f aca="true" t="shared" si="17" ref="G181:I184">G182</f>
        <v>2511.213</v>
      </c>
      <c r="H181" s="55">
        <f t="shared" si="17"/>
        <v>0</v>
      </c>
      <c r="I181" s="55">
        <f t="shared" si="17"/>
        <v>0</v>
      </c>
    </row>
    <row r="182" spans="1:9" s="8" customFormat="1" ht="17.25" customHeight="1">
      <c r="A182" s="51" t="s">
        <v>176</v>
      </c>
      <c r="B182" s="47">
        <v>984</v>
      </c>
      <c r="C182" s="29" t="s">
        <v>1</v>
      </c>
      <c r="D182" s="29" t="s">
        <v>17</v>
      </c>
      <c r="E182" s="24" t="s">
        <v>173</v>
      </c>
      <c r="F182" s="29" t="s">
        <v>0</v>
      </c>
      <c r="G182" s="55">
        <f t="shared" si="17"/>
        <v>2511.213</v>
      </c>
      <c r="H182" s="55">
        <f t="shared" si="17"/>
        <v>0</v>
      </c>
      <c r="I182" s="55">
        <f t="shared" si="17"/>
        <v>0</v>
      </c>
    </row>
    <row r="183" spans="1:9" s="8" customFormat="1" ht="17.25" customHeight="1">
      <c r="A183" s="25" t="s">
        <v>177</v>
      </c>
      <c r="B183" s="47">
        <v>984</v>
      </c>
      <c r="C183" s="29" t="s">
        <v>1</v>
      </c>
      <c r="D183" s="29" t="s">
        <v>17</v>
      </c>
      <c r="E183" s="24" t="s">
        <v>174</v>
      </c>
      <c r="F183" s="29" t="s">
        <v>0</v>
      </c>
      <c r="G183" s="55">
        <f t="shared" si="17"/>
        <v>2511.213</v>
      </c>
      <c r="H183" s="55">
        <f t="shared" si="17"/>
        <v>0</v>
      </c>
      <c r="I183" s="55">
        <f t="shared" si="17"/>
        <v>0</v>
      </c>
    </row>
    <row r="184" spans="1:9" s="8" customFormat="1" ht="17.25" customHeight="1">
      <c r="A184" s="25" t="s">
        <v>178</v>
      </c>
      <c r="B184" s="47">
        <v>984</v>
      </c>
      <c r="C184" s="29" t="s">
        <v>1</v>
      </c>
      <c r="D184" s="29" t="s">
        <v>17</v>
      </c>
      <c r="E184" s="24" t="s">
        <v>175</v>
      </c>
      <c r="F184" s="29" t="s">
        <v>0</v>
      </c>
      <c r="G184" s="55">
        <f t="shared" si="17"/>
        <v>2511.213</v>
      </c>
      <c r="H184" s="55">
        <f t="shared" si="17"/>
        <v>0</v>
      </c>
      <c r="I184" s="55">
        <f t="shared" si="17"/>
        <v>0</v>
      </c>
    </row>
    <row r="185" spans="1:9" s="8" customFormat="1" ht="17.25" customHeight="1">
      <c r="A185" s="26" t="s">
        <v>50</v>
      </c>
      <c r="B185" s="47">
        <v>984</v>
      </c>
      <c r="C185" s="29" t="s">
        <v>1</v>
      </c>
      <c r="D185" s="29" t="s">
        <v>17</v>
      </c>
      <c r="E185" s="53" t="s">
        <v>175</v>
      </c>
      <c r="F185" s="29" t="s">
        <v>48</v>
      </c>
      <c r="G185" s="55">
        <v>2511.213</v>
      </c>
      <c r="H185" s="55">
        <v>0</v>
      </c>
      <c r="I185" s="55">
        <v>0</v>
      </c>
    </row>
    <row r="186" spans="1:9" s="13" customFormat="1" ht="16.5" customHeight="1">
      <c r="A186" s="21" t="s">
        <v>31</v>
      </c>
      <c r="B186" s="48">
        <v>984</v>
      </c>
      <c r="C186" s="22" t="s">
        <v>25</v>
      </c>
      <c r="D186" s="22" t="s">
        <v>2</v>
      </c>
      <c r="E186" s="22" t="s">
        <v>99</v>
      </c>
      <c r="F186" s="22" t="s">
        <v>0</v>
      </c>
      <c r="G186" s="56">
        <f>SUM(G187)</f>
        <v>70</v>
      </c>
      <c r="H186" s="56">
        <f>SUM(H187)</f>
        <v>73</v>
      </c>
      <c r="I186" s="56">
        <f>SUM(I187)</f>
        <v>76</v>
      </c>
    </row>
    <row r="187" spans="1:9" s="13" customFormat="1" ht="15.75">
      <c r="A187" s="21" t="s">
        <v>24</v>
      </c>
      <c r="B187" s="48">
        <v>984</v>
      </c>
      <c r="C187" s="22" t="s">
        <v>25</v>
      </c>
      <c r="D187" s="22" t="s">
        <v>25</v>
      </c>
      <c r="E187" s="22" t="s">
        <v>99</v>
      </c>
      <c r="F187" s="22" t="s">
        <v>0</v>
      </c>
      <c r="G187" s="56">
        <f>SUM(G188+G192)</f>
        <v>70</v>
      </c>
      <c r="H187" s="56">
        <f>SUM(H188+H192)</f>
        <v>73</v>
      </c>
      <c r="I187" s="56">
        <f>SUM(I188+I192)</f>
        <v>76</v>
      </c>
    </row>
    <row r="188" spans="1:9" s="14" customFormat="1" ht="47.25" hidden="1">
      <c r="A188" s="25" t="s">
        <v>87</v>
      </c>
      <c r="B188" s="47">
        <v>984</v>
      </c>
      <c r="C188" s="24" t="s">
        <v>25</v>
      </c>
      <c r="D188" s="24" t="s">
        <v>25</v>
      </c>
      <c r="E188" s="24" t="s">
        <v>108</v>
      </c>
      <c r="F188" s="24" t="s">
        <v>0</v>
      </c>
      <c r="G188" s="55">
        <f aca="true" t="shared" si="18" ref="G188:I190">SUM(G189)</f>
        <v>0</v>
      </c>
      <c r="H188" s="55">
        <f t="shared" si="18"/>
        <v>0</v>
      </c>
      <c r="I188" s="55">
        <f t="shared" si="18"/>
        <v>0</v>
      </c>
    </row>
    <row r="189" spans="1:9" s="14" customFormat="1" ht="15.75" hidden="1">
      <c r="A189" s="25" t="s">
        <v>54</v>
      </c>
      <c r="B189" s="47">
        <v>984</v>
      </c>
      <c r="C189" s="24" t="s">
        <v>25</v>
      </c>
      <c r="D189" s="24" t="s">
        <v>25</v>
      </c>
      <c r="E189" s="24" t="s">
        <v>109</v>
      </c>
      <c r="F189" s="24" t="s">
        <v>0</v>
      </c>
      <c r="G189" s="55">
        <f t="shared" si="18"/>
        <v>0</v>
      </c>
      <c r="H189" s="55">
        <f t="shared" si="18"/>
        <v>0</v>
      </c>
      <c r="I189" s="55">
        <f t="shared" si="18"/>
        <v>0</v>
      </c>
    </row>
    <row r="190" spans="1:9" s="14" customFormat="1" ht="31.5" hidden="1">
      <c r="A190" s="25" t="s">
        <v>76</v>
      </c>
      <c r="B190" s="47">
        <v>984</v>
      </c>
      <c r="C190" s="24" t="s">
        <v>25</v>
      </c>
      <c r="D190" s="24" t="s">
        <v>25</v>
      </c>
      <c r="E190" s="24" t="s">
        <v>154</v>
      </c>
      <c r="F190" s="24" t="s">
        <v>0</v>
      </c>
      <c r="G190" s="55">
        <f t="shared" si="18"/>
        <v>0</v>
      </c>
      <c r="H190" s="55">
        <f t="shared" si="18"/>
        <v>0</v>
      </c>
      <c r="I190" s="55">
        <f t="shared" si="18"/>
        <v>0</v>
      </c>
    </row>
    <row r="191" spans="1:9" s="14" customFormat="1" ht="20.25" customHeight="1" hidden="1">
      <c r="A191" s="26" t="s">
        <v>50</v>
      </c>
      <c r="B191" s="47">
        <v>984</v>
      </c>
      <c r="C191" s="24" t="s">
        <v>25</v>
      </c>
      <c r="D191" s="24" t="s">
        <v>25</v>
      </c>
      <c r="E191" s="24" t="s">
        <v>154</v>
      </c>
      <c r="F191" s="24" t="s">
        <v>48</v>
      </c>
      <c r="G191" s="55">
        <v>0</v>
      </c>
      <c r="H191" s="55">
        <v>0</v>
      </c>
      <c r="I191" s="55">
        <v>0</v>
      </c>
    </row>
    <row r="192" spans="1:9" s="14" customFormat="1" ht="30.75" customHeight="1">
      <c r="A192" s="25" t="s">
        <v>95</v>
      </c>
      <c r="B192" s="47">
        <v>984</v>
      </c>
      <c r="C192" s="24" t="s">
        <v>25</v>
      </c>
      <c r="D192" s="24" t="s">
        <v>25</v>
      </c>
      <c r="E192" s="24" t="s">
        <v>139</v>
      </c>
      <c r="F192" s="24" t="s">
        <v>0</v>
      </c>
      <c r="G192" s="55">
        <f aca="true" t="shared" si="19" ref="G192:I194">SUM(G193)</f>
        <v>70</v>
      </c>
      <c r="H192" s="55">
        <f t="shared" si="19"/>
        <v>73</v>
      </c>
      <c r="I192" s="55">
        <f t="shared" si="19"/>
        <v>76</v>
      </c>
    </row>
    <row r="193" spans="1:9" s="14" customFormat="1" ht="15.75">
      <c r="A193" s="25" t="s">
        <v>54</v>
      </c>
      <c r="B193" s="47">
        <v>984</v>
      </c>
      <c r="C193" s="24" t="s">
        <v>25</v>
      </c>
      <c r="D193" s="24" t="s">
        <v>25</v>
      </c>
      <c r="E193" s="24" t="s">
        <v>140</v>
      </c>
      <c r="F193" s="24" t="s">
        <v>0</v>
      </c>
      <c r="G193" s="55">
        <f t="shared" si="19"/>
        <v>70</v>
      </c>
      <c r="H193" s="55">
        <f t="shared" si="19"/>
        <v>73</v>
      </c>
      <c r="I193" s="55">
        <f t="shared" si="19"/>
        <v>76</v>
      </c>
    </row>
    <row r="194" spans="1:9" s="14" customFormat="1" ht="31.5">
      <c r="A194" s="25" t="s">
        <v>77</v>
      </c>
      <c r="B194" s="47">
        <v>984</v>
      </c>
      <c r="C194" s="24" t="s">
        <v>25</v>
      </c>
      <c r="D194" s="24" t="s">
        <v>25</v>
      </c>
      <c r="E194" s="24" t="s">
        <v>155</v>
      </c>
      <c r="F194" s="24" t="s">
        <v>0</v>
      </c>
      <c r="G194" s="55">
        <f t="shared" si="19"/>
        <v>70</v>
      </c>
      <c r="H194" s="55">
        <f t="shared" si="19"/>
        <v>73</v>
      </c>
      <c r="I194" s="55">
        <f t="shared" si="19"/>
        <v>76</v>
      </c>
    </row>
    <row r="195" spans="1:9" s="14" customFormat="1" ht="31.5" customHeight="1">
      <c r="A195" s="26" t="s">
        <v>195</v>
      </c>
      <c r="B195" s="47">
        <v>984</v>
      </c>
      <c r="C195" s="24" t="s">
        <v>25</v>
      </c>
      <c r="D195" s="24" t="s">
        <v>25</v>
      </c>
      <c r="E195" s="24" t="s">
        <v>155</v>
      </c>
      <c r="F195" s="24" t="s">
        <v>48</v>
      </c>
      <c r="G195" s="55">
        <v>70</v>
      </c>
      <c r="H195" s="55">
        <v>73</v>
      </c>
      <c r="I195" s="55">
        <v>76</v>
      </c>
    </row>
    <row r="196" spans="1:9" s="13" customFormat="1" ht="15.75" hidden="1">
      <c r="A196" s="21" t="s">
        <v>32</v>
      </c>
      <c r="B196" s="48">
        <v>984</v>
      </c>
      <c r="C196" s="22" t="s">
        <v>26</v>
      </c>
      <c r="D196" s="22" t="s">
        <v>2</v>
      </c>
      <c r="E196" s="22" t="s">
        <v>99</v>
      </c>
      <c r="F196" s="22" t="s">
        <v>0</v>
      </c>
      <c r="G196" s="56">
        <f aca="true" t="shared" si="20" ref="G196:I200">SUM(G197)</f>
        <v>0</v>
      </c>
      <c r="H196" s="56">
        <f t="shared" si="20"/>
        <v>0</v>
      </c>
      <c r="I196" s="56">
        <f t="shared" si="20"/>
        <v>0</v>
      </c>
    </row>
    <row r="197" spans="1:9" s="13" customFormat="1" ht="15.75" hidden="1">
      <c r="A197" s="21" t="s">
        <v>33</v>
      </c>
      <c r="B197" s="48">
        <v>984</v>
      </c>
      <c r="C197" s="22" t="s">
        <v>26</v>
      </c>
      <c r="D197" s="22" t="s">
        <v>3</v>
      </c>
      <c r="E197" s="22" t="s">
        <v>99</v>
      </c>
      <c r="F197" s="22" t="s">
        <v>0</v>
      </c>
      <c r="G197" s="56">
        <f t="shared" si="20"/>
        <v>0</v>
      </c>
      <c r="H197" s="56">
        <f t="shared" si="20"/>
        <v>0</v>
      </c>
      <c r="I197" s="56">
        <f t="shared" si="20"/>
        <v>0</v>
      </c>
    </row>
    <row r="198" spans="1:9" s="14" customFormat="1" ht="47.25" hidden="1">
      <c r="A198" s="27" t="s">
        <v>85</v>
      </c>
      <c r="B198" s="47">
        <v>984</v>
      </c>
      <c r="C198" s="24" t="s">
        <v>26</v>
      </c>
      <c r="D198" s="24" t="s">
        <v>3</v>
      </c>
      <c r="E198" s="24" t="s">
        <v>115</v>
      </c>
      <c r="F198" s="24" t="s">
        <v>0</v>
      </c>
      <c r="G198" s="55">
        <f t="shared" si="20"/>
        <v>0</v>
      </c>
      <c r="H198" s="55">
        <f t="shared" si="20"/>
        <v>0</v>
      </c>
      <c r="I198" s="55">
        <f t="shared" si="20"/>
        <v>0</v>
      </c>
    </row>
    <row r="199" spans="1:9" s="14" customFormat="1" ht="15.75" hidden="1">
      <c r="A199" s="27" t="s">
        <v>54</v>
      </c>
      <c r="B199" s="47">
        <v>984</v>
      </c>
      <c r="C199" s="24" t="s">
        <v>26</v>
      </c>
      <c r="D199" s="24" t="s">
        <v>3</v>
      </c>
      <c r="E199" s="24" t="s">
        <v>116</v>
      </c>
      <c r="F199" s="24" t="s">
        <v>0</v>
      </c>
      <c r="G199" s="55">
        <f t="shared" si="20"/>
        <v>0</v>
      </c>
      <c r="H199" s="55">
        <f t="shared" si="20"/>
        <v>0</v>
      </c>
      <c r="I199" s="55">
        <f t="shared" si="20"/>
        <v>0</v>
      </c>
    </row>
    <row r="200" spans="1:9" s="14" customFormat="1" ht="31.5" hidden="1">
      <c r="A200" s="28" t="s">
        <v>78</v>
      </c>
      <c r="B200" s="47">
        <v>984</v>
      </c>
      <c r="C200" s="24" t="s">
        <v>26</v>
      </c>
      <c r="D200" s="24" t="s">
        <v>3</v>
      </c>
      <c r="E200" s="24" t="s">
        <v>158</v>
      </c>
      <c r="F200" s="24" t="s">
        <v>0</v>
      </c>
      <c r="G200" s="55">
        <f t="shared" si="20"/>
        <v>0</v>
      </c>
      <c r="H200" s="55">
        <f t="shared" si="20"/>
        <v>0</v>
      </c>
      <c r="I200" s="55">
        <f t="shared" si="20"/>
        <v>0</v>
      </c>
    </row>
    <row r="201" spans="1:9" s="14" customFormat="1" ht="31.5" customHeight="1" hidden="1">
      <c r="A201" s="26" t="s">
        <v>195</v>
      </c>
      <c r="B201" s="47">
        <v>984</v>
      </c>
      <c r="C201" s="24" t="s">
        <v>26</v>
      </c>
      <c r="D201" s="24" t="s">
        <v>3</v>
      </c>
      <c r="E201" s="24" t="s">
        <v>158</v>
      </c>
      <c r="F201" s="24" t="s">
        <v>48</v>
      </c>
      <c r="G201" s="55">
        <v>0</v>
      </c>
      <c r="H201" s="55">
        <v>0</v>
      </c>
      <c r="I201" s="55">
        <v>0</v>
      </c>
    </row>
    <row r="202" spans="1:9" s="13" customFormat="1" ht="15.75">
      <c r="A202" s="21" t="s">
        <v>27</v>
      </c>
      <c r="B202" s="48">
        <v>984</v>
      </c>
      <c r="C202" s="35" t="s">
        <v>20</v>
      </c>
      <c r="D202" s="35" t="s">
        <v>2</v>
      </c>
      <c r="E202" s="35" t="s">
        <v>99</v>
      </c>
      <c r="F202" s="35" t="s">
        <v>0</v>
      </c>
      <c r="G202" s="60">
        <f>G203+G208</f>
        <v>196.4</v>
      </c>
      <c r="H202" s="60">
        <f>H203+H208</f>
        <v>194.4</v>
      </c>
      <c r="I202" s="60">
        <f>I203+I208</f>
        <v>194.4</v>
      </c>
    </row>
    <row r="203" spans="1:9" s="13" customFormat="1" ht="15.75">
      <c r="A203" s="21" t="s">
        <v>28</v>
      </c>
      <c r="B203" s="48">
        <v>984</v>
      </c>
      <c r="C203" s="35" t="s">
        <v>20</v>
      </c>
      <c r="D203" s="35" t="s">
        <v>3</v>
      </c>
      <c r="E203" s="35" t="s">
        <v>99</v>
      </c>
      <c r="F203" s="35" t="s">
        <v>0</v>
      </c>
      <c r="G203" s="60">
        <f aca="true" t="shared" si="21" ref="G203:I206">G204</f>
        <v>194.4</v>
      </c>
      <c r="H203" s="60">
        <f t="shared" si="21"/>
        <v>194.4</v>
      </c>
      <c r="I203" s="60">
        <f t="shared" si="21"/>
        <v>194.4</v>
      </c>
    </row>
    <row r="204" spans="1:9" s="13" customFormat="1" ht="52.5" customHeight="1">
      <c r="A204" s="25" t="s">
        <v>83</v>
      </c>
      <c r="B204" s="47">
        <v>984</v>
      </c>
      <c r="C204" s="30" t="s">
        <v>20</v>
      </c>
      <c r="D204" s="30" t="s">
        <v>3</v>
      </c>
      <c r="E204" s="30" t="s">
        <v>100</v>
      </c>
      <c r="F204" s="30" t="s">
        <v>0</v>
      </c>
      <c r="G204" s="58">
        <f t="shared" si="21"/>
        <v>194.4</v>
      </c>
      <c r="H204" s="58">
        <f t="shared" si="21"/>
        <v>194.4</v>
      </c>
      <c r="I204" s="58">
        <f t="shared" si="21"/>
        <v>194.4</v>
      </c>
    </row>
    <row r="205" spans="1:9" s="13" customFormat="1" ht="15.75">
      <c r="A205" s="27" t="s">
        <v>79</v>
      </c>
      <c r="B205" s="47">
        <v>984</v>
      </c>
      <c r="C205" s="30" t="s">
        <v>20</v>
      </c>
      <c r="D205" s="30" t="s">
        <v>3</v>
      </c>
      <c r="E205" s="30" t="s">
        <v>156</v>
      </c>
      <c r="F205" s="30" t="s">
        <v>0</v>
      </c>
      <c r="G205" s="58">
        <f t="shared" si="21"/>
        <v>194.4</v>
      </c>
      <c r="H205" s="58">
        <f t="shared" si="21"/>
        <v>194.4</v>
      </c>
      <c r="I205" s="58">
        <f t="shared" si="21"/>
        <v>194.4</v>
      </c>
    </row>
    <row r="206" spans="1:9" s="14" customFormat="1" ht="15.75">
      <c r="A206" s="27" t="s">
        <v>80</v>
      </c>
      <c r="B206" s="47">
        <v>984</v>
      </c>
      <c r="C206" s="30" t="s">
        <v>20</v>
      </c>
      <c r="D206" s="30" t="s">
        <v>3</v>
      </c>
      <c r="E206" s="30" t="s">
        <v>157</v>
      </c>
      <c r="F206" s="30" t="s">
        <v>0</v>
      </c>
      <c r="G206" s="58">
        <f t="shared" si="21"/>
        <v>194.4</v>
      </c>
      <c r="H206" s="58">
        <f t="shared" si="21"/>
        <v>194.4</v>
      </c>
      <c r="I206" s="58">
        <f t="shared" si="21"/>
        <v>194.4</v>
      </c>
    </row>
    <row r="207" spans="1:9" s="14" customFormat="1" ht="16.5" customHeight="1">
      <c r="A207" s="26" t="s">
        <v>52</v>
      </c>
      <c r="B207" s="47">
        <v>984</v>
      </c>
      <c r="C207" s="30" t="s">
        <v>20</v>
      </c>
      <c r="D207" s="30" t="s">
        <v>3</v>
      </c>
      <c r="E207" s="30" t="s">
        <v>157</v>
      </c>
      <c r="F207" s="30" t="s">
        <v>53</v>
      </c>
      <c r="G207" s="61">
        <v>194.4</v>
      </c>
      <c r="H207" s="61">
        <v>194.4</v>
      </c>
      <c r="I207" s="61">
        <v>194.4</v>
      </c>
    </row>
    <row r="208" spans="1:9" s="42" customFormat="1" ht="15.75">
      <c r="A208" s="41" t="s">
        <v>98</v>
      </c>
      <c r="B208" s="48">
        <v>984</v>
      </c>
      <c r="C208" s="39" t="s">
        <v>20</v>
      </c>
      <c r="D208" s="39" t="s">
        <v>17</v>
      </c>
      <c r="E208" s="39" t="s">
        <v>99</v>
      </c>
      <c r="F208" s="39" t="s">
        <v>0</v>
      </c>
      <c r="G208" s="62">
        <f>SUM(G209,G213)</f>
        <v>2</v>
      </c>
      <c r="H208" s="62">
        <f>SUM(H209,H213)</f>
        <v>0</v>
      </c>
      <c r="I208" s="62">
        <f>SUM(I209,I213)</f>
        <v>0</v>
      </c>
    </row>
    <row r="209" spans="1:9" s="14" customFormat="1" ht="47.25">
      <c r="A209" s="27" t="s">
        <v>84</v>
      </c>
      <c r="B209" s="47">
        <v>984</v>
      </c>
      <c r="C209" s="30" t="s">
        <v>20</v>
      </c>
      <c r="D209" s="30" t="s">
        <v>17</v>
      </c>
      <c r="E209" s="30" t="s">
        <v>105</v>
      </c>
      <c r="F209" s="30" t="s">
        <v>0</v>
      </c>
      <c r="G209" s="61">
        <f>SUM(G210)</f>
        <v>2</v>
      </c>
      <c r="H209" s="61">
        <f>SUM(H210)</f>
        <v>0</v>
      </c>
      <c r="I209" s="61">
        <f>SUM(I210)</f>
        <v>0</v>
      </c>
    </row>
    <row r="210" spans="1:9" s="14" customFormat="1" ht="15.75">
      <c r="A210" s="23" t="s">
        <v>9</v>
      </c>
      <c r="B210" s="47">
        <v>984</v>
      </c>
      <c r="C210" s="30" t="s">
        <v>20</v>
      </c>
      <c r="D210" s="30" t="s">
        <v>17</v>
      </c>
      <c r="E210" s="30" t="s">
        <v>106</v>
      </c>
      <c r="F210" s="30" t="s">
        <v>0</v>
      </c>
      <c r="G210" s="61">
        <f aca="true" t="shared" si="22" ref="G210:I215">SUM(G211)</f>
        <v>2</v>
      </c>
      <c r="H210" s="61">
        <f t="shared" si="22"/>
        <v>0</v>
      </c>
      <c r="I210" s="61">
        <f t="shared" si="22"/>
        <v>0</v>
      </c>
    </row>
    <row r="211" spans="1:9" s="14" customFormat="1" ht="15.75">
      <c r="A211" s="23" t="s">
        <v>21</v>
      </c>
      <c r="B211" s="47">
        <v>984</v>
      </c>
      <c r="C211" s="30" t="s">
        <v>20</v>
      </c>
      <c r="D211" s="30" t="s">
        <v>17</v>
      </c>
      <c r="E211" s="30" t="s">
        <v>107</v>
      </c>
      <c r="F211" s="30" t="s">
        <v>0</v>
      </c>
      <c r="G211" s="61">
        <f t="shared" si="22"/>
        <v>2</v>
      </c>
      <c r="H211" s="61">
        <f t="shared" si="22"/>
        <v>0</v>
      </c>
      <c r="I211" s="61">
        <f t="shared" si="22"/>
        <v>0</v>
      </c>
    </row>
    <row r="212" spans="1:9" s="14" customFormat="1" ht="16.5" customHeight="1">
      <c r="A212" s="25" t="s">
        <v>52</v>
      </c>
      <c r="B212" s="47">
        <v>984</v>
      </c>
      <c r="C212" s="30" t="s">
        <v>20</v>
      </c>
      <c r="D212" s="30" t="s">
        <v>17</v>
      </c>
      <c r="E212" s="30" t="s">
        <v>107</v>
      </c>
      <c r="F212" s="30" t="s">
        <v>53</v>
      </c>
      <c r="G212" s="61">
        <v>2</v>
      </c>
      <c r="H212" s="61">
        <v>0</v>
      </c>
      <c r="I212" s="61">
        <v>0</v>
      </c>
    </row>
    <row r="213" spans="1:9" s="14" customFormat="1" ht="47.25" hidden="1">
      <c r="A213" s="25" t="s">
        <v>83</v>
      </c>
      <c r="B213" s="47">
        <v>984</v>
      </c>
      <c r="C213" s="30" t="s">
        <v>20</v>
      </c>
      <c r="D213" s="30" t="s">
        <v>17</v>
      </c>
      <c r="E213" s="30" t="s">
        <v>100</v>
      </c>
      <c r="F213" s="30" t="s">
        <v>0</v>
      </c>
      <c r="G213" s="61">
        <f t="shared" si="22"/>
        <v>0</v>
      </c>
      <c r="H213" s="61">
        <f t="shared" si="22"/>
        <v>0</v>
      </c>
      <c r="I213" s="61">
        <f t="shared" si="22"/>
        <v>0</v>
      </c>
    </row>
    <row r="214" spans="1:9" s="14" customFormat="1" ht="31.5" hidden="1">
      <c r="A214" s="27" t="s">
        <v>57</v>
      </c>
      <c r="B214" s="47">
        <v>984</v>
      </c>
      <c r="C214" s="30" t="s">
        <v>20</v>
      </c>
      <c r="D214" s="30" t="s">
        <v>17</v>
      </c>
      <c r="E214" s="30" t="s">
        <v>118</v>
      </c>
      <c r="F214" s="30" t="s">
        <v>0</v>
      </c>
      <c r="G214" s="61">
        <f t="shared" si="22"/>
        <v>0</v>
      </c>
      <c r="H214" s="61">
        <f t="shared" si="22"/>
        <v>0</v>
      </c>
      <c r="I214" s="61">
        <f t="shared" si="22"/>
        <v>0</v>
      </c>
    </row>
    <row r="215" spans="1:9" s="14" customFormat="1" ht="15.75" customHeight="1" hidden="1">
      <c r="A215" s="25" t="s">
        <v>58</v>
      </c>
      <c r="B215" s="47">
        <v>984</v>
      </c>
      <c r="C215" s="30" t="s">
        <v>20</v>
      </c>
      <c r="D215" s="30" t="s">
        <v>17</v>
      </c>
      <c r="E215" s="30" t="s">
        <v>119</v>
      </c>
      <c r="F215" s="30" t="s">
        <v>0</v>
      </c>
      <c r="G215" s="61">
        <f t="shared" si="22"/>
        <v>0</v>
      </c>
      <c r="H215" s="61">
        <f t="shared" si="22"/>
        <v>0</v>
      </c>
      <c r="I215" s="61">
        <f t="shared" si="22"/>
        <v>0</v>
      </c>
    </row>
    <row r="216" spans="1:9" s="14" customFormat="1" ht="21" customHeight="1" hidden="1">
      <c r="A216" s="25" t="s">
        <v>52</v>
      </c>
      <c r="B216" s="47">
        <v>984</v>
      </c>
      <c r="C216" s="30" t="s">
        <v>20</v>
      </c>
      <c r="D216" s="30" t="s">
        <v>17</v>
      </c>
      <c r="E216" s="30" t="s">
        <v>119</v>
      </c>
      <c r="F216" s="30" t="s">
        <v>53</v>
      </c>
      <c r="G216" s="61">
        <v>0</v>
      </c>
      <c r="H216" s="61">
        <v>0</v>
      </c>
      <c r="I216" s="61">
        <v>0</v>
      </c>
    </row>
    <row r="217" spans="1:9" s="13" customFormat="1" ht="40.5" customHeight="1" hidden="1">
      <c r="A217" s="21" t="s">
        <v>169</v>
      </c>
      <c r="B217" s="48">
        <v>985</v>
      </c>
      <c r="C217" s="35" t="s">
        <v>2</v>
      </c>
      <c r="D217" s="35" t="s">
        <v>2</v>
      </c>
      <c r="E217" s="35" t="s">
        <v>99</v>
      </c>
      <c r="F217" s="35" t="s">
        <v>0</v>
      </c>
      <c r="G217" s="62">
        <f>G219</f>
        <v>0</v>
      </c>
      <c r="H217" s="62">
        <f>H219</f>
        <v>0</v>
      </c>
      <c r="I217" s="62">
        <f>I219</f>
        <v>0</v>
      </c>
    </row>
    <row r="218" spans="1:9" s="14" customFormat="1" ht="19.5" customHeight="1" hidden="1">
      <c r="A218" s="10" t="s">
        <v>7</v>
      </c>
      <c r="B218" s="48">
        <v>985</v>
      </c>
      <c r="C218" s="22" t="s">
        <v>3</v>
      </c>
      <c r="D218" s="22" t="s">
        <v>17</v>
      </c>
      <c r="E218" s="22" t="s">
        <v>99</v>
      </c>
      <c r="F218" s="22" t="s">
        <v>0</v>
      </c>
      <c r="G218" s="62">
        <f aca="true" t="shared" si="23" ref="G218:I219">SUM(G219)</f>
        <v>0</v>
      </c>
      <c r="H218" s="62">
        <f t="shared" si="23"/>
        <v>0</v>
      </c>
      <c r="I218" s="62">
        <f t="shared" si="23"/>
        <v>0</v>
      </c>
    </row>
    <row r="219" spans="1:9" s="9" customFormat="1" ht="48.75" customHeight="1" hidden="1">
      <c r="A219" s="21" t="s">
        <v>41</v>
      </c>
      <c r="B219" s="48">
        <v>985</v>
      </c>
      <c r="C219" s="22" t="s">
        <v>3</v>
      </c>
      <c r="D219" s="22" t="s">
        <v>17</v>
      </c>
      <c r="E219" s="22" t="s">
        <v>99</v>
      </c>
      <c r="F219" s="22" t="s">
        <v>0</v>
      </c>
      <c r="G219" s="56">
        <f t="shared" si="23"/>
        <v>0</v>
      </c>
      <c r="H219" s="56">
        <f t="shared" si="23"/>
        <v>0</v>
      </c>
      <c r="I219" s="56">
        <f t="shared" si="23"/>
        <v>0</v>
      </c>
    </row>
    <row r="220" spans="1:9" s="8" customFormat="1" ht="47.25" hidden="1">
      <c r="A220" s="23" t="s">
        <v>83</v>
      </c>
      <c r="B220" s="47">
        <v>985</v>
      </c>
      <c r="C220" s="24" t="s">
        <v>3</v>
      </c>
      <c r="D220" s="24" t="s">
        <v>17</v>
      </c>
      <c r="E220" s="24" t="s">
        <v>100</v>
      </c>
      <c r="F220" s="24" t="s">
        <v>0</v>
      </c>
      <c r="G220" s="55">
        <f aca="true" t="shared" si="24" ref="G220:I221">SUM(G222)</f>
        <v>0</v>
      </c>
      <c r="H220" s="55">
        <f t="shared" si="24"/>
        <v>0</v>
      </c>
      <c r="I220" s="55">
        <f t="shared" si="24"/>
        <v>0</v>
      </c>
    </row>
    <row r="221" spans="1:9" s="8" customFormat="1" ht="31.5" hidden="1">
      <c r="A221" s="25" t="s">
        <v>44</v>
      </c>
      <c r="B221" s="47">
        <v>985</v>
      </c>
      <c r="C221" s="24" t="s">
        <v>3</v>
      </c>
      <c r="D221" s="24" t="s">
        <v>17</v>
      </c>
      <c r="E221" s="24" t="s">
        <v>102</v>
      </c>
      <c r="F221" s="24" t="s">
        <v>0</v>
      </c>
      <c r="G221" s="55">
        <f t="shared" si="24"/>
        <v>0</v>
      </c>
      <c r="H221" s="55">
        <f t="shared" si="24"/>
        <v>0</v>
      </c>
      <c r="I221" s="55">
        <f t="shared" si="24"/>
        <v>0</v>
      </c>
    </row>
    <row r="222" spans="1:9" s="8" customFormat="1" ht="15.75" hidden="1">
      <c r="A222" s="25" t="s">
        <v>47</v>
      </c>
      <c r="B222" s="47">
        <v>985</v>
      </c>
      <c r="C222" s="24" t="s">
        <v>3</v>
      </c>
      <c r="D222" s="24" t="s">
        <v>17</v>
      </c>
      <c r="E222" s="24" t="s">
        <v>103</v>
      </c>
      <c r="F222" s="24" t="s">
        <v>0</v>
      </c>
      <c r="G222" s="55">
        <f>G223</f>
        <v>0</v>
      </c>
      <c r="H222" s="55">
        <f>H223</f>
        <v>0</v>
      </c>
      <c r="I222" s="55">
        <f>I223</f>
        <v>0</v>
      </c>
    </row>
    <row r="223" spans="1:9" s="8" customFormat="1" ht="39.75" customHeight="1" hidden="1">
      <c r="A223" s="26" t="s">
        <v>46</v>
      </c>
      <c r="B223" s="47">
        <v>985</v>
      </c>
      <c r="C223" s="24" t="s">
        <v>3</v>
      </c>
      <c r="D223" s="24" t="s">
        <v>17</v>
      </c>
      <c r="E223" s="24" t="s">
        <v>103</v>
      </c>
      <c r="F223" s="24" t="s">
        <v>45</v>
      </c>
      <c r="G223" s="55">
        <v>0</v>
      </c>
      <c r="H223" s="55">
        <v>0</v>
      </c>
      <c r="I223" s="55">
        <v>0</v>
      </c>
    </row>
    <row r="224" spans="1:9" s="12" customFormat="1" ht="15.75">
      <c r="A224" s="74" t="s">
        <v>170</v>
      </c>
      <c r="B224" s="75"/>
      <c r="C224" s="75"/>
      <c r="D224" s="75"/>
      <c r="E224" s="75"/>
      <c r="F224" s="76"/>
      <c r="G224" s="59">
        <f>G14+G218</f>
        <v>31185.043</v>
      </c>
      <c r="H224" s="59">
        <f>H14+H218</f>
        <v>25117.100000000006</v>
      </c>
      <c r="I224" s="59">
        <f>I14+I218</f>
        <v>27675.6</v>
      </c>
    </row>
    <row r="225" spans="2:9" s="12" customFormat="1" ht="15.75">
      <c r="B225" s="50"/>
      <c r="G225" s="20"/>
      <c r="H225" s="20"/>
      <c r="I225" s="20"/>
    </row>
    <row r="226" spans="2:9" s="12" customFormat="1" ht="15.75">
      <c r="B226" s="50"/>
      <c r="G226" s="20"/>
      <c r="H226" s="20"/>
      <c r="I226" s="20"/>
    </row>
    <row r="227" spans="2:9" s="12" customFormat="1" ht="15.75">
      <c r="B227" s="50"/>
      <c r="G227" s="20"/>
      <c r="H227" s="20"/>
      <c r="I227" s="20"/>
    </row>
    <row r="228" spans="2:9" s="12" customFormat="1" ht="15.75">
      <c r="B228" s="50"/>
      <c r="G228" s="20"/>
      <c r="H228" s="20"/>
      <c r="I228" s="20"/>
    </row>
    <row r="229" spans="2:9" s="12" customFormat="1" ht="15.75">
      <c r="B229" s="50"/>
      <c r="G229" s="20"/>
      <c r="H229" s="20"/>
      <c r="I229" s="20"/>
    </row>
    <row r="230" spans="2:9" s="12" customFormat="1" ht="15.75">
      <c r="B230" s="50"/>
      <c r="G230" s="20"/>
      <c r="H230" s="20"/>
      <c r="I230" s="20"/>
    </row>
    <row r="231" spans="2:9" s="12" customFormat="1" ht="15.75">
      <c r="B231" s="50"/>
      <c r="G231" s="20"/>
      <c r="H231" s="20"/>
      <c r="I231" s="20"/>
    </row>
    <row r="232" spans="2:9" s="12" customFormat="1" ht="15.75">
      <c r="B232" s="50"/>
      <c r="G232" s="20"/>
      <c r="H232" s="20"/>
      <c r="I232" s="20"/>
    </row>
    <row r="233" spans="2:9" s="12" customFormat="1" ht="15.75">
      <c r="B233" s="50"/>
      <c r="G233" s="20"/>
      <c r="H233" s="20"/>
      <c r="I233" s="20"/>
    </row>
    <row r="234" spans="2:9" s="12" customFormat="1" ht="15.75">
      <c r="B234" s="50"/>
      <c r="G234" s="20"/>
      <c r="H234" s="20"/>
      <c r="I234" s="20"/>
    </row>
    <row r="235" spans="2:9" s="12" customFormat="1" ht="15.75">
      <c r="B235" s="50"/>
      <c r="G235" s="20"/>
      <c r="H235" s="20"/>
      <c r="I235" s="20"/>
    </row>
    <row r="236" spans="2:9" s="12" customFormat="1" ht="15.75">
      <c r="B236" s="50"/>
      <c r="G236" s="20"/>
      <c r="H236" s="20"/>
      <c r="I236" s="20"/>
    </row>
    <row r="237" spans="2:9" s="12" customFormat="1" ht="15.75">
      <c r="B237" s="50"/>
      <c r="G237" s="20"/>
      <c r="H237" s="20"/>
      <c r="I237" s="20"/>
    </row>
    <row r="238" spans="2:9" s="12" customFormat="1" ht="15.75">
      <c r="B238" s="50"/>
      <c r="G238" s="20"/>
      <c r="H238" s="20"/>
      <c r="I238" s="20"/>
    </row>
    <row r="239" spans="2:9" s="12" customFormat="1" ht="15.75">
      <c r="B239" s="50"/>
      <c r="G239" s="20"/>
      <c r="H239" s="20"/>
      <c r="I239" s="20"/>
    </row>
    <row r="240" spans="2:9" s="12" customFormat="1" ht="15.75">
      <c r="B240" s="50"/>
      <c r="G240" s="20"/>
      <c r="H240" s="20"/>
      <c r="I240" s="20"/>
    </row>
    <row r="241" spans="2:9" s="12" customFormat="1" ht="15.75">
      <c r="B241" s="50"/>
      <c r="G241" s="20"/>
      <c r="H241" s="20"/>
      <c r="I241" s="20"/>
    </row>
    <row r="242" spans="2:9" s="12" customFormat="1" ht="15.75">
      <c r="B242" s="50"/>
      <c r="G242" s="20"/>
      <c r="H242" s="20"/>
      <c r="I242" s="20"/>
    </row>
    <row r="243" spans="2:9" s="12" customFormat="1" ht="15.75">
      <c r="B243" s="50"/>
      <c r="G243" s="20"/>
      <c r="H243" s="20"/>
      <c r="I243" s="20"/>
    </row>
    <row r="244" spans="2:9" s="12" customFormat="1" ht="15.75">
      <c r="B244" s="50"/>
      <c r="G244" s="20"/>
      <c r="H244" s="20"/>
      <c r="I244" s="20"/>
    </row>
    <row r="245" spans="2:9" s="12" customFormat="1" ht="15.75">
      <c r="B245" s="50"/>
      <c r="G245" s="20"/>
      <c r="H245" s="20"/>
      <c r="I245" s="20"/>
    </row>
    <row r="246" spans="2:9" s="12" customFormat="1" ht="15.75">
      <c r="B246" s="50"/>
      <c r="G246" s="20"/>
      <c r="H246" s="20"/>
      <c r="I246" s="20"/>
    </row>
    <row r="247" spans="2:9" s="12" customFormat="1" ht="15.75">
      <c r="B247" s="50"/>
      <c r="G247" s="20"/>
      <c r="H247" s="20"/>
      <c r="I247" s="20"/>
    </row>
    <row r="248" spans="2:9" s="12" customFormat="1" ht="15.75">
      <c r="B248" s="50"/>
      <c r="G248" s="20"/>
      <c r="H248" s="20"/>
      <c r="I248" s="20"/>
    </row>
    <row r="249" spans="2:9" s="12" customFormat="1" ht="15.75">
      <c r="B249" s="50"/>
      <c r="G249" s="20"/>
      <c r="H249" s="20"/>
      <c r="I249" s="20"/>
    </row>
  </sheetData>
  <sheetProtection/>
  <mergeCells count="5">
    <mergeCell ref="A9:G9"/>
    <mergeCell ref="A10:H10"/>
    <mergeCell ref="A11:H11"/>
    <mergeCell ref="A224:F224"/>
    <mergeCell ref="G2:I7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2023-05-24T12:39:53Z</cp:lastPrinted>
  <dcterms:created xsi:type="dcterms:W3CDTF">2006-06-08T10:29:13Z</dcterms:created>
  <dcterms:modified xsi:type="dcterms:W3CDTF">2023-05-24T14:04:27Z</dcterms:modified>
  <cp:category/>
  <cp:version/>
  <cp:contentType/>
  <cp:contentStatus/>
</cp:coreProperties>
</file>