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2022 год" sheetId="1" r:id="rId1"/>
  </sheets>
  <definedNames/>
  <calcPr fullCalcOnLoad="1"/>
</workbook>
</file>

<file path=xl/sharedStrings.xml><?xml version="1.0" encoding="utf-8"?>
<sst xmlns="http://schemas.openxmlformats.org/spreadsheetml/2006/main" count="436" uniqueCount="177">
  <si>
    <t>000</t>
  </si>
  <si>
    <t xml:space="preserve">Всего расходов:   </t>
  </si>
  <si>
    <t>Организация и содержание мест захоронения</t>
  </si>
  <si>
    <t>Целевая статья</t>
  </si>
  <si>
    <t>Наименование расхода</t>
  </si>
  <si>
    <t>Вид расходов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</si>
  <si>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</si>
  <si>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</si>
  <si>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</si>
  <si>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</si>
  <si>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</si>
  <si>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</si>
  <si>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</si>
  <si>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</si>
  <si>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</si>
  <si>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</si>
  <si>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</si>
  <si>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</si>
  <si>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</si>
  <si>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</si>
  <si>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</si>
  <si>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</si>
  <si>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</si>
  <si>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</si>
  <si>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</si>
  <si>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</si>
  <si>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</si>
  <si>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</si>
  <si>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</si>
  <si>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</si>
  <si>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</si>
  <si>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</si>
  <si>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</si>
  <si>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</si>
  <si>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</si>
  <si>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</si>
  <si>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</si>
  <si>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</si>
  <si>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</si>
  <si>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</si>
  <si>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</si>
  <si>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</si>
  <si>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</si>
  <si>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</si>
  <si>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</si>
  <si>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Факт (тыс.руб.)</t>
  </si>
  <si>
    <t>Процент исполнения (%)</t>
  </si>
  <si>
    <t>План (тыс.руб.)</t>
  </si>
  <si>
    <t>Приложение 4</t>
  </si>
  <si>
    <t>РАСПРЕДЕЛЕНИЕ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</si>
  <si>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</si>
  <si>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</si>
  <si>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</si>
  <si>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</si>
  <si>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</si>
  <si>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</si>
  <si>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</si>
  <si>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>Капитальные вложения в объекты недвижимого имущества государственной (муниципальной) собственности</t>
  </si>
  <si>
    <t>400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</si>
  <si>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</si>
  <si>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</si>
  <si>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</si>
  <si>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</si>
  <si>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</si>
  <si>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</si>
  <si>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Инвестиционные программы и проекты развития общественной инфраструктуры муниципальных образований в Кировской области</t>
  </si>
  <si>
    <t>0000000000</t>
  </si>
  <si>
    <t>0100000000</t>
  </si>
  <si>
    <t>0100004000</t>
  </si>
  <si>
    <t>0100004020</t>
  </si>
  <si>
    <t>0100004270</t>
  </si>
  <si>
    <t>0200000000</t>
  </si>
  <si>
    <t>0200004000</t>
  </si>
  <si>
    <t>0200004030</t>
  </si>
  <si>
    <t>0200004040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</si>
  <si>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</si>
  <si>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</si>
  <si>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</si>
  <si>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</si>
  <si>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</si>
  <si>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</si>
  <si>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</si>
  <si>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</si>
  <si>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</si>
  <si>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</si>
  <si>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</si>
  <si>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</si>
  <si>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</si>
  <si>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</si>
  <si>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</si>
  <si>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</si>
  <si>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</si>
  <si>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</si>
  <si>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</si>
  <si>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</si>
  <si>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</si>
  <si>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</si>
  <si>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</si>
  <si>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</si>
  <si>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</si>
  <si>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</si>
  <si>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</si>
  <si>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</si>
  <si>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</si>
  <si>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</si>
  <si>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</si>
  <si>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</si>
  <si>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</si>
  <si>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</si>
  <si>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</si>
  <si>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</si>
  <si>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</si>
  <si>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</si>
  <si>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</si>
  <si>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>1100000000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</si>
  <si>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</si>
  <si>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</si>
  <si>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1100015000</t>
  </si>
  <si>
    <t>1100015170</t>
  </si>
  <si>
    <t>(тыс.руб.)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</si>
  <si>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</si>
  <si>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04100S6000</t>
  </si>
  <si>
    <t>Мероприятия по переселению граждан из аварийного жилищного фонда (софинансирование)</t>
  </si>
  <si>
    <t>04100S6020</t>
  </si>
  <si>
    <t>0400095000</t>
  </si>
  <si>
    <t>Мероприятия по переселению граждан из аварийного жилищного фонда</t>
  </si>
  <si>
    <t>0400095020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</si>
  <si>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ул.Садовая пгт Ленинское)                              </t>
  </si>
  <si>
    <t>Муниципальная программа  "Формирование современной городской среды в муниципальном образовании Ленинское городское поселение Шабалинского района Кировской области"</t>
  </si>
  <si>
    <t>1200000000</t>
  </si>
  <si>
    <t>Реализация мероприятий национального проекта "Жилье и городская среда"</t>
  </si>
  <si>
    <t>120F000000</t>
  </si>
  <si>
    <t>Федеральный проект "Формирование комфортной городской среды"</t>
  </si>
  <si>
    <t>120F200000</t>
  </si>
  <si>
    <t>Реализация программ формирование современной городской среды</t>
  </si>
  <si>
    <t>120F255550</t>
  </si>
  <si>
    <t>Закупка товаров, работ и услуг для обеспечения государственных (муниципальных) нужд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</si>
  <si>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</si>
  <si>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0410000000</t>
  </si>
  <si>
    <t>0400096000</t>
  </si>
  <si>
    <t>0400096020</t>
  </si>
  <si>
    <t>Создание мест (площадок) накопления твердых коммунальных отходов</t>
  </si>
  <si>
    <t>0400015540</t>
  </si>
  <si>
    <t>04000S5540</t>
  </si>
  <si>
    <t>Гранты на реализацию проекта "Народный бюджет"</t>
  </si>
  <si>
    <t>1000017170</t>
  </si>
  <si>
    <t>Мероприятия по реализации проекта "Народный бюджет"</t>
  </si>
  <si>
    <t>10000S7170</t>
  </si>
  <si>
    <t>Подпрограмма "Увековечение памяти погибших при защите Отечества на 2020-2024 годы"</t>
  </si>
  <si>
    <t>1010000000</t>
  </si>
  <si>
    <t>Увековечение памяти погибших при защите Отечества</t>
  </si>
  <si>
    <t>10100L2990</t>
  </si>
  <si>
    <t>Подпрограмма "Комплексное развитие сельских территорий Ленинского городского поселения Шабалинского района Кировской области"</t>
  </si>
  <si>
    <t>1020000000</t>
  </si>
  <si>
    <t>Обеспечение комплексного развития сельских территорий</t>
  </si>
  <si>
    <t>10200L5760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</si>
  <si>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</si>
  <si>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11000S5173</t>
  </si>
  <si>
    <t>Закупка товаров, работ и услуг для государственных (муниципальных нужд) нужд</t>
  </si>
  <si>
    <t>Ремонт автомобильных дорог местного значения в твердом покрытии в границах населенных пунктов</t>
  </si>
  <si>
    <t>0600015550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</si>
  <si>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</si>
  <si>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</si>
  <si>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</si>
  <si>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</si>
  <si>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</si>
  <si>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Прочие работы, услуги</t>
  </si>
  <si>
    <t>Субсидии на обеспечение комплексного развития сельских территорий</t>
  </si>
  <si>
    <t xml:space="preserve"> классификации расходов бюджета в 2022 году</t>
  </si>
  <si>
    <t>0600004300</t>
  </si>
  <si>
    <t>Ремонт автомобильных дорог местного значения в твердом покрытии в границах населенных пунктов (местный бюджет)</t>
  </si>
  <si>
    <t>06000S5550</t>
  </si>
  <si>
    <t>11000S5178</t>
  </si>
  <si>
    <t xml:space="preserve">Инвестиционные программы и проекты развития общественной инфраструктуры муниципальных образований в Кировской области
(Благоустройство общественной территории на пл.Ленина в пгт Ленинское Шабалинского района)                        </t>
  </si>
  <si>
    <t>0800007010</t>
  </si>
  <si>
    <t>Проведение выборов в органы местного самоуправления</t>
  </si>
  <si>
    <t>к решению Ленинской городской Думы от 24.05.2023 №8/42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</si>
</sst>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_р_."/>
    <numFmt numFmtId="180" formatCode="#,##0.000"/>
    <numFmt numFmtId="181" formatCode="#,##0.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6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49" fontId="3" fillId="0" borderId="12" xfId="0" applyNumberFormat="1" applyFont="1" applyFill="1" applyBorder="1" applyAlignment="1">
      <alignment horizontal="center" shrinkToFit="1"/>
    </xf>
    <xf numFmtId="176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11" fontId="10" fillId="0" borderId="10" xfId="0" applyNumberFormat="1" applyFont="1" applyBorder="1" applyAlignment="1">
      <alignment horizontal="left" wrapText="1"/>
    </xf>
    <xf numFmtId="11" fontId="3" fillId="0" borderId="13" xfId="0" applyNumberFormat="1" applyFont="1" applyBorder="1" applyAlignment="1">
      <alignment horizontal="left" wrapText="1"/>
    </xf>
    <xf numFmtId="0" fontId="4" fillId="0" borderId="0" xfId="0" applyFont="1" applyFill="1" applyAlignment="1">
      <alignment/>
    </xf>
    <xf numFmtId="11" fontId="10" fillId="0" borderId="14" xfId="0" applyNumberFormat="1" applyFont="1" applyBorder="1" applyAlignment="1">
      <alignment horizontal="left" wrapText="1"/>
    </xf>
    <xf numFmtId="0" fontId="10" fillId="0" borderId="15" xfId="0" applyFont="1" applyFill="1" applyBorder="1" applyAlignment="1">
      <alignment horizontal="left" wrapText="1"/>
    </xf>
    <xf numFmtId="11" fontId="10" fillId="0" borderId="13" xfId="0" applyNumberFormat="1" applyFont="1" applyBorder="1" applyAlignment="1">
      <alignment horizontal="left" wrapText="1"/>
    </xf>
    <xf numFmtId="49" fontId="11" fillId="0" borderId="10" xfId="0" applyNumberFormat="1" applyFont="1" applyFill="1" applyBorder="1" applyAlignment="1">
      <alignment horizontal="center" shrinkToFit="1"/>
    </xf>
    <xf numFmtId="49" fontId="9" fillId="0" borderId="10" xfId="0" applyNumberFormat="1" applyFont="1" applyFill="1" applyBorder="1" applyAlignment="1">
      <alignment horizontal="center" shrinkToFit="1"/>
    </xf>
    <xf numFmtId="49" fontId="12" fillId="0" borderId="10" xfId="0" applyNumberFormat="1" applyFont="1" applyFill="1" applyBorder="1" applyAlignment="1">
      <alignment horizontal="center" shrinkToFit="1"/>
    </xf>
    <xf numFmtId="49" fontId="13" fillId="0" borderId="10" xfId="0" applyNumberFormat="1" applyFont="1" applyFill="1" applyBorder="1" applyAlignment="1">
      <alignment horizontal="center" shrinkToFit="1"/>
    </xf>
    <xf numFmtId="49" fontId="12" fillId="0" borderId="12" xfId="0" applyNumberFormat="1" applyFont="1" applyFill="1" applyBorder="1" applyAlignment="1">
      <alignment horizontal="center" shrinkToFit="1"/>
    </xf>
    <xf numFmtId="11" fontId="15" fillId="0" borderId="10" xfId="0" applyNumberFormat="1" applyFont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176" fontId="14" fillId="0" borderId="10" xfId="0" applyNumberFormat="1" applyFont="1" applyBorder="1" applyAlignment="1">
      <alignment wrapText="1"/>
    </xf>
    <xf numFmtId="176" fontId="3" fillId="0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1" fontId="14" fillId="0" borderId="10" xfId="0" applyNumberFormat="1" applyFont="1" applyBorder="1" applyAlignment="1">
      <alignment horizontal="left" wrapText="1"/>
    </xf>
    <xf numFmtId="49" fontId="14" fillId="0" borderId="10" xfId="0" applyNumberFormat="1" applyFont="1" applyFill="1" applyBorder="1" applyAlignment="1">
      <alignment wrapText="1"/>
    </xf>
    <xf numFmtId="176" fontId="14" fillId="0" borderId="10" xfId="0" applyNumberFormat="1" applyFont="1" applyFill="1" applyBorder="1" applyAlignment="1">
      <alignment wrapText="1"/>
    </xf>
    <xf numFmtId="180" fontId="9" fillId="0" borderId="10" xfId="0" applyNumberFormat="1" applyFont="1" applyFill="1" applyBorder="1" applyAlignment="1">
      <alignment horizontal="right" shrinkToFit="1"/>
    </xf>
    <xf numFmtId="180" fontId="4" fillId="0" borderId="10" xfId="0" applyNumberFormat="1" applyFont="1" applyFill="1" applyBorder="1" applyAlignment="1">
      <alignment horizontal="right" shrinkToFit="1"/>
    </xf>
    <xf numFmtId="180" fontId="3" fillId="0" borderId="10" xfId="0" applyNumberFormat="1" applyFont="1" applyFill="1" applyBorder="1" applyAlignment="1">
      <alignment horizontal="right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49" fontId="14" fillId="0" borderId="10" xfId="0" applyNumberFormat="1" applyFont="1" applyBorder="1" applyAlignment="1">
      <alignment wrapText="1"/>
    </xf>
    <xf numFmtId="49" fontId="12" fillId="0" borderId="12" xfId="0" applyNumberFormat="1" applyFont="1" applyFill="1" applyBorder="1" applyAlignment="1">
      <alignment horizontal="center" vertical="top" shrinkToFit="1"/>
    </xf>
    <xf numFmtId="180" fontId="12" fillId="0" borderId="10" xfId="0" applyNumberFormat="1" applyFont="1" applyFill="1" applyBorder="1" applyAlignment="1">
      <alignment horizontal="right" vertical="top" shrinkToFit="1"/>
    </xf>
    <xf numFmtId="49" fontId="12" fillId="0" borderId="10" xfId="0" applyNumberFormat="1" applyFont="1" applyFill="1" applyBorder="1" applyAlignment="1">
      <alignment horizontal="center" vertical="top" shrinkToFit="1"/>
    </xf>
    <xf numFmtId="11" fontId="15" fillId="0" borderId="0" xfId="0" applyNumberFormat="1" applyFont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 shrinkToFit="1"/>
    </xf>
    <xf numFmtId="2" fontId="3" fillId="0" borderId="0" xfId="0" applyNumberFormat="1" applyFont="1" applyFill="1" applyBorder="1" applyAlignment="1">
      <alignment horizontal="right" shrinkToFit="1"/>
    </xf>
    <xf numFmtId="181" fontId="9" fillId="0" borderId="10" xfId="0" applyNumberFormat="1" applyFont="1" applyFill="1" applyBorder="1" applyAlignment="1">
      <alignment horizontal="right" shrinkToFit="1"/>
    </xf>
    <xf numFmtId="181" fontId="8" fillId="0" borderId="10" xfId="0" applyNumberFormat="1" applyFont="1" applyFill="1" applyBorder="1" applyAlignment="1">
      <alignment horizontal="right" shrinkToFit="1"/>
    </xf>
    <xf numFmtId="4" fontId="12" fillId="32" borderId="10" xfId="0" applyNumberFormat="1" applyFont="1" applyFill="1" applyBorder="1" applyAlignment="1">
      <alignment horizontal="right" vertical="top" shrinkToFit="1"/>
    </xf>
    <xf numFmtId="11" fontId="15" fillId="32" borderId="10" xfId="0" applyNumberFormat="1" applyFont="1" applyFill="1" applyBorder="1" applyAlignment="1">
      <alignment horizontal="left" wrapText="1"/>
    </xf>
    <xf numFmtId="11" fontId="15" fillId="0" borderId="10" xfId="0" applyNumberFormat="1" applyFont="1" applyFill="1" applyBorder="1" applyAlignment="1">
      <alignment horizontal="left" wrapText="1"/>
    </xf>
    <xf numFmtId="11" fontId="10" fillId="0" borderId="10" xfId="0" applyNumberFormat="1" applyFont="1" applyFill="1" applyBorder="1" applyAlignment="1">
      <alignment horizontal="left" wrapText="1"/>
    </xf>
    <xf numFmtId="181" fontId="9" fillId="0" borderId="10" xfId="0" applyNumberFormat="1" applyFont="1" applyFill="1" applyBorder="1" applyAlignment="1">
      <alignment horizontal="right" shrinkToFi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2"/>
  <sheetViews>
    <sheetView tabSelected="1" zoomScale="90" zoomScaleNormal="90" zoomScalePageLayoutView="0" workbookViewId="0" topLeftCell="A1">
      <selection activeCell="C2" sqref="C2:F2"/>
    </sheetView>
  </sheetViews>
  <sheetFormatPr defaultColWidth="9.00390625" defaultRowHeight="12.75"/>
  <cols>
    <col min="1" max="1" width="106.125" style="0" customWidth="1"/>
    <col min="2" max="2" width="16.375" style="0" customWidth="1"/>
    <col min="3" max="3" width="11.125" style="0" customWidth="1"/>
    <col min="4" max="5" width="13.625" style="1" customWidth="1"/>
    <col min="6" max="6" width="12.375" style="1" customWidth="1"/>
  </cols>
  <sheetData>
    <row r="1" spans="2:6" s="2" customFormat="1" ht="13.5" customHeight="1">
      <c r="B1" s="38"/>
      <c r="C1" s="38"/>
      <c r="D1" s="2" t="s">
        <v>48</v>
      </c>
      <c r="E1" s="38"/>
      <c r="F1" s="38"/>
    </row>
    <row r="2" spans="2:6" s="2" customFormat="1" ht="42" customHeight="1">
      <c r="B2" s="38"/>
      <c r="C2" s="62" t="s">
        <v>176</v>
      </c>
      <c r="D2" s="63"/>
      <c r="E2" s="63"/>
      <c r="F2" s="63"/>
    </row>
    <row r="3" spans="2:6" s="2" customFormat="1" ht="15.75">
      <c r="B3" s="38"/>
      <c r="C3" s="64"/>
      <c r="D3" s="65"/>
      <c r="E3" s="65"/>
      <c r="F3" s="65"/>
    </row>
    <row r="4" spans="2:6" s="2" customFormat="1" ht="15.75">
      <c r="B4" s="36"/>
      <c r="C4" s="36"/>
      <c r="D4" s="19"/>
      <c r="E4" s="36"/>
      <c r="F4" s="36"/>
    </row>
    <row r="5" spans="2:6" s="1" customFormat="1" ht="15.75">
      <c r="B5" s="36"/>
      <c r="C5" s="38"/>
      <c r="D5" s="19"/>
      <c r="E5" s="39"/>
      <c r="F5" s="39"/>
    </row>
    <row r="6" spans="1:7" s="3" customFormat="1" ht="15.75">
      <c r="A6" s="67" t="s">
        <v>49</v>
      </c>
      <c r="B6" s="67"/>
      <c r="C6" s="67"/>
      <c r="D6" s="67"/>
      <c r="E6" s="67"/>
      <c r="F6" s="67"/>
      <c r="G6" s="67"/>
    </row>
    <row r="7" spans="1:7" s="2" customFormat="1" ht="15.75" customHeight="1">
      <c r="A7" s="66" t="s">
        <v>50</v>
      </c>
      <c r="B7" s="66"/>
      <c r="C7" s="66"/>
      <c r="D7" s="66"/>
      <c r="E7" s="66"/>
      <c r="F7" s="66"/>
      <c r="G7" s="19"/>
    </row>
    <row r="8" spans="1:7" s="2" customFormat="1" ht="15.75" customHeight="1">
      <c r="A8" s="66" t="s">
        <v>51</v>
      </c>
      <c r="B8" s="66"/>
      <c r="C8" s="66"/>
      <c r="D8" s="66"/>
      <c r="E8" s="66"/>
      <c r="F8" s="66"/>
      <c r="G8" s="19"/>
    </row>
    <row r="9" spans="1:7" s="2" customFormat="1" ht="15.75" customHeight="1">
      <c r="A9" s="66" t="s">
        <v>168</v>
      </c>
      <c r="B9" s="66"/>
      <c r="C9" s="66"/>
      <c r="D9" s="66"/>
      <c r="E9" s="66"/>
      <c r="F9" s="66"/>
      <c r="G9" s="19"/>
    </row>
    <row r="10" ht="15.75">
      <c r="F10" s="40" t="s">
        <v>119</v>
      </c>
    </row>
    <row r="11" spans="1:6" s="1" customFormat="1" ht="40.5" customHeight="1">
      <c r="A11" s="4" t="s">
        <v>4</v>
      </c>
      <c r="B11" s="5" t="s">
        <v>3</v>
      </c>
      <c r="C11" s="5" t="s">
        <v>5</v>
      </c>
      <c r="D11" s="4" t="s">
        <v>47</v>
      </c>
      <c r="E11" s="4" t="s">
        <v>45</v>
      </c>
      <c r="F11" s="4" t="s">
        <v>46</v>
      </c>
    </row>
    <row r="12" spans="1:6" s="7" customFormat="1" ht="21" customHeight="1">
      <c r="A12" s="8" t="s">
        <v>1</v>
      </c>
      <c r="B12" s="26" t="s">
        <v>66</v>
      </c>
      <c r="C12" s="27" t="s">
        <v>0</v>
      </c>
      <c r="D12" s="44">
        <f>SUM(D13,D21,D27,D36,D58,D62,D83,D90,D114,D135,D148)</f>
        <v>55022.384999999995</v>
      </c>
      <c r="E12" s="44">
        <f>SUM(E13,E21,E27,E36,E58,E62,E83,E90,E114,E135,E148)</f>
        <v>54260.433999999994</v>
      </c>
      <c r="F12" s="55">
        <f>E12/D12*100</f>
        <v>98.61519815980351</v>
      </c>
    </row>
    <row r="13" spans="1:6" s="7" customFormat="1" ht="35.25" customHeight="1">
      <c r="A13" s="14" t="s">
        <v>52</v>
      </c>
      <c r="B13" s="26" t="s">
        <v>67</v>
      </c>
      <c r="C13" s="15" t="s">
        <v>0</v>
      </c>
      <c r="D13" s="45">
        <f>SUM(D14)</f>
        <v>1.992</v>
      </c>
      <c r="E13" s="45">
        <f>SUM(E14)</f>
        <v>1.992</v>
      </c>
      <c r="F13" s="55">
        <f aca="true" t="shared" si="0" ref="F13:F80">E13/D13*100</f>
        <v>100</v>
      </c>
    </row>
    <row r="14" spans="1:6" s="7" customFormat="1" ht="16.5" customHeight="1">
      <c r="A14" s="9" t="s">
        <v>13</v>
      </c>
      <c r="B14" s="28" t="s">
        <v>68</v>
      </c>
      <c r="C14" s="12" t="s">
        <v>0</v>
      </c>
      <c r="D14" s="46">
        <f>SUM(D15+D17+D19)</f>
        <v>1.992</v>
      </c>
      <c r="E14" s="46">
        <f>SUM(E15+E17+E19)</f>
        <v>1.992</v>
      </c>
      <c r="F14" s="55">
        <f t="shared" si="0"/>
        <v>100</v>
      </c>
    </row>
    <row r="15" spans="1:6" s="7" customFormat="1" ht="36.75" customHeight="1" hidden="1">
      <c r="A15" s="9" t="s">
        <v>34</v>
      </c>
      <c r="B15" s="28" t="s">
        <v>69</v>
      </c>
      <c r="C15" s="12" t="s">
        <v>0</v>
      </c>
      <c r="D15" s="46">
        <f>SUM(D16)</f>
        <v>0</v>
      </c>
      <c r="E15" s="46">
        <f>SUM(E16)</f>
        <v>0</v>
      </c>
      <c r="F15" s="55" t="e">
        <f t="shared" si="0"/>
        <v>#DIV/0!</v>
      </c>
    </row>
    <row r="16" spans="1:6" s="7" customFormat="1" ht="18.75" customHeight="1" hidden="1">
      <c r="A16" s="25" t="s">
        <v>158</v>
      </c>
      <c r="B16" s="28" t="s">
        <v>69</v>
      </c>
      <c r="C16" s="12" t="s">
        <v>8</v>
      </c>
      <c r="D16" s="46">
        <v>0</v>
      </c>
      <c r="E16" s="46">
        <v>0</v>
      </c>
      <c r="F16" s="55" t="e">
        <f t="shared" si="0"/>
        <v>#DIV/0!</v>
      </c>
    </row>
    <row r="17" spans="1:6" s="7" customFormat="1" ht="32.25" customHeight="1">
      <c r="A17" s="9" t="s">
        <v>14</v>
      </c>
      <c r="B17" s="28" t="s">
        <v>69</v>
      </c>
      <c r="C17" s="12" t="s">
        <v>0</v>
      </c>
      <c r="D17" s="46">
        <f>SUM(D18)</f>
        <v>1.992</v>
      </c>
      <c r="E17" s="46">
        <f>SUM(E18)</f>
        <v>1.992</v>
      </c>
      <c r="F17" s="55">
        <f t="shared" si="0"/>
        <v>100</v>
      </c>
    </row>
    <row r="18" spans="1:6" s="7" customFormat="1" ht="21.75" customHeight="1">
      <c r="A18" s="25" t="s">
        <v>158</v>
      </c>
      <c r="B18" s="28" t="s">
        <v>69</v>
      </c>
      <c r="C18" s="12" t="s">
        <v>8</v>
      </c>
      <c r="D18" s="46">
        <v>1.992</v>
      </c>
      <c r="E18" s="46">
        <v>1.992</v>
      </c>
      <c r="F18" s="55">
        <f t="shared" si="0"/>
        <v>100</v>
      </c>
    </row>
    <row r="19" spans="1:6" s="22" customFormat="1" ht="35.25" customHeight="1" hidden="1">
      <c r="A19" s="21" t="s">
        <v>53</v>
      </c>
      <c r="B19" s="29" t="s">
        <v>70</v>
      </c>
      <c r="C19" s="12" t="s">
        <v>0</v>
      </c>
      <c r="D19" s="46">
        <f>SUM(D20)</f>
        <v>0</v>
      </c>
      <c r="E19" s="46">
        <f>SUM(E20)</f>
        <v>0</v>
      </c>
      <c r="F19" s="55" t="e">
        <f t="shared" si="0"/>
        <v>#DIV/0!</v>
      </c>
    </row>
    <row r="20" spans="1:6" s="7" customFormat="1" ht="21.75" customHeight="1" hidden="1">
      <c r="A20" s="25" t="s">
        <v>158</v>
      </c>
      <c r="B20" s="29" t="s">
        <v>70</v>
      </c>
      <c r="C20" s="12" t="s">
        <v>8</v>
      </c>
      <c r="D20" s="46">
        <v>0</v>
      </c>
      <c r="E20" s="46">
        <v>0</v>
      </c>
      <c r="F20" s="55" t="e">
        <f t="shared" si="0"/>
        <v>#DIV/0!</v>
      </c>
    </row>
    <row r="21" spans="1:6" s="7" customFormat="1" ht="41.25" customHeight="1">
      <c r="A21" s="14" t="s">
        <v>54</v>
      </c>
      <c r="B21" s="26" t="s">
        <v>71</v>
      </c>
      <c r="C21" s="15" t="s">
        <v>0</v>
      </c>
      <c r="D21" s="45">
        <f>SUM(D22)</f>
        <v>56.412</v>
      </c>
      <c r="E21" s="45">
        <f>SUM(E22)</f>
        <v>56.412</v>
      </c>
      <c r="F21" s="55">
        <f t="shared" si="0"/>
        <v>100</v>
      </c>
    </row>
    <row r="22" spans="1:6" s="7" customFormat="1" ht="24.75" customHeight="1">
      <c r="A22" s="9" t="s">
        <v>13</v>
      </c>
      <c r="B22" s="28" t="s">
        <v>72</v>
      </c>
      <c r="C22" s="12" t="s">
        <v>0</v>
      </c>
      <c r="D22" s="46">
        <f>SUM(D24+D26)</f>
        <v>56.412</v>
      </c>
      <c r="E22" s="46">
        <f>SUM(E24+E26)</f>
        <v>56.412</v>
      </c>
      <c r="F22" s="56">
        <f t="shared" si="0"/>
        <v>100</v>
      </c>
    </row>
    <row r="23" spans="1:6" s="7" customFormat="1" ht="36" customHeight="1">
      <c r="A23" s="9" t="s">
        <v>27</v>
      </c>
      <c r="B23" s="28" t="s">
        <v>73</v>
      </c>
      <c r="C23" s="12" t="s">
        <v>0</v>
      </c>
      <c r="D23" s="46">
        <f>SUM(D24)</f>
        <v>10.42</v>
      </c>
      <c r="E23" s="46">
        <f>SUM(E24)</f>
        <v>10.42</v>
      </c>
      <c r="F23" s="56">
        <f t="shared" si="0"/>
        <v>100</v>
      </c>
    </row>
    <row r="24" spans="1:6" s="7" customFormat="1" ht="20.25" customHeight="1">
      <c r="A24" s="25" t="s">
        <v>158</v>
      </c>
      <c r="B24" s="28" t="s">
        <v>73</v>
      </c>
      <c r="C24" s="12" t="s">
        <v>8</v>
      </c>
      <c r="D24" s="46">
        <v>10.42</v>
      </c>
      <c r="E24" s="46">
        <v>10.42</v>
      </c>
      <c r="F24" s="56">
        <f t="shared" si="0"/>
        <v>100</v>
      </c>
    </row>
    <row r="25" spans="1:6" s="7" customFormat="1" ht="40.5" customHeight="1">
      <c r="A25" s="9" t="s">
        <v>35</v>
      </c>
      <c r="B25" s="28" t="s">
        <v>74</v>
      </c>
      <c r="C25" s="12" t="s">
        <v>0</v>
      </c>
      <c r="D25" s="46">
        <f>SUM(D26)</f>
        <v>45.992</v>
      </c>
      <c r="E25" s="46">
        <f>SUM(E26)</f>
        <v>45.992</v>
      </c>
      <c r="F25" s="56">
        <f t="shared" si="0"/>
        <v>100</v>
      </c>
    </row>
    <row r="26" spans="1:6" s="7" customFormat="1" ht="15.75" customHeight="1">
      <c r="A26" s="25" t="s">
        <v>158</v>
      </c>
      <c r="B26" s="28" t="s">
        <v>74</v>
      </c>
      <c r="C26" s="12" t="s">
        <v>8</v>
      </c>
      <c r="D26" s="46">
        <v>45.992</v>
      </c>
      <c r="E26" s="46">
        <v>45.992</v>
      </c>
      <c r="F26" s="56">
        <f t="shared" si="0"/>
        <v>100</v>
      </c>
    </row>
    <row r="27" spans="1:6" s="7" customFormat="1" ht="34.5" customHeight="1">
      <c r="A27" s="17" t="s">
        <v>55</v>
      </c>
      <c r="B27" s="26" t="s">
        <v>75</v>
      </c>
      <c r="C27" s="15" t="s">
        <v>0</v>
      </c>
      <c r="D27" s="45">
        <f>SUM(D28+D31)</f>
        <v>491.992</v>
      </c>
      <c r="E27" s="45">
        <f>SUM(E28+E31)</f>
        <v>491.992</v>
      </c>
      <c r="F27" s="55">
        <f t="shared" si="0"/>
        <v>100</v>
      </c>
    </row>
    <row r="28" spans="1:6" s="7" customFormat="1" ht="20.25" customHeight="1" hidden="1">
      <c r="A28" s="10" t="s">
        <v>39</v>
      </c>
      <c r="B28" s="28" t="s">
        <v>76</v>
      </c>
      <c r="C28" s="12" t="s">
        <v>0</v>
      </c>
      <c r="D28" s="46">
        <f>SUM(D29)</f>
        <v>0</v>
      </c>
      <c r="E28" s="46">
        <f>SUM(E29)</f>
        <v>0</v>
      </c>
      <c r="F28" s="55" t="e">
        <f t="shared" si="0"/>
        <v>#DIV/0!</v>
      </c>
    </row>
    <row r="29" spans="1:6" s="6" customFormat="1" ht="19.5" customHeight="1" hidden="1">
      <c r="A29" s="10" t="s">
        <v>40</v>
      </c>
      <c r="B29" s="28" t="s">
        <v>77</v>
      </c>
      <c r="C29" s="12" t="s">
        <v>0</v>
      </c>
      <c r="D29" s="46">
        <f>SUM(D30)</f>
        <v>0</v>
      </c>
      <c r="E29" s="46">
        <f>SUM(E30)</f>
        <v>0</v>
      </c>
      <c r="F29" s="55" t="e">
        <f t="shared" si="0"/>
        <v>#DIV/0!</v>
      </c>
    </row>
    <row r="30" spans="1:6" s="6" customFormat="1" ht="19.5" customHeight="1" hidden="1">
      <c r="A30" s="23" t="s">
        <v>10</v>
      </c>
      <c r="B30" s="28" t="s">
        <v>77</v>
      </c>
      <c r="C30" s="12" t="s">
        <v>9</v>
      </c>
      <c r="D30" s="46">
        <v>0</v>
      </c>
      <c r="E30" s="46">
        <v>0</v>
      </c>
      <c r="F30" s="55" t="e">
        <f t="shared" si="0"/>
        <v>#DIV/0!</v>
      </c>
    </row>
    <row r="31" spans="1:6" s="6" customFormat="1" ht="18.75" customHeight="1">
      <c r="A31" s="9" t="s">
        <v>13</v>
      </c>
      <c r="B31" s="28" t="s">
        <v>78</v>
      </c>
      <c r="C31" s="12" t="s">
        <v>0</v>
      </c>
      <c r="D31" s="46">
        <f>SUM(D33+D35)</f>
        <v>491.992</v>
      </c>
      <c r="E31" s="46">
        <f>SUM(E33+E35)</f>
        <v>491.992</v>
      </c>
      <c r="F31" s="56">
        <f t="shared" si="0"/>
        <v>100</v>
      </c>
    </row>
    <row r="32" spans="1:6" s="6" customFormat="1" ht="32.25" customHeight="1">
      <c r="A32" s="9" t="s">
        <v>20</v>
      </c>
      <c r="B32" s="28" t="s">
        <v>79</v>
      </c>
      <c r="C32" s="12" t="s">
        <v>0</v>
      </c>
      <c r="D32" s="46">
        <f>SUM(D33)</f>
        <v>151.25</v>
      </c>
      <c r="E32" s="46">
        <f>SUM(E33)</f>
        <v>151.25</v>
      </c>
      <c r="F32" s="56">
        <f t="shared" si="0"/>
        <v>100</v>
      </c>
    </row>
    <row r="33" spans="1:6" s="6" customFormat="1" ht="14.25" customHeight="1">
      <c r="A33" s="23" t="s">
        <v>158</v>
      </c>
      <c r="B33" s="28" t="s">
        <v>79</v>
      </c>
      <c r="C33" s="12" t="s">
        <v>8</v>
      </c>
      <c r="D33" s="46">
        <v>151.25</v>
      </c>
      <c r="E33" s="46">
        <v>151.25</v>
      </c>
      <c r="F33" s="56">
        <f t="shared" si="0"/>
        <v>100</v>
      </c>
    </row>
    <row r="34" spans="1:6" s="6" customFormat="1" ht="35.25" customHeight="1">
      <c r="A34" s="9" t="s">
        <v>29</v>
      </c>
      <c r="B34" s="28" t="s">
        <v>80</v>
      </c>
      <c r="C34" s="12" t="s">
        <v>0</v>
      </c>
      <c r="D34" s="46">
        <f>SUM(D35)</f>
        <v>340.742</v>
      </c>
      <c r="E34" s="46">
        <f>SUM(E35)</f>
        <v>340.742</v>
      </c>
      <c r="F34" s="56">
        <f t="shared" si="0"/>
        <v>100</v>
      </c>
    </row>
    <row r="35" spans="1:6" s="6" customFormat="1" ht="18.75" customHeight="1">
      <c r="A35" s="23" t="s">
        <v>158</v>
      </c>
      <c r="B35" s="28" t="s">
        <v>80</v>
      </c>
      <c r="C35" s="12" t="s">
        <v>8</v>
      </c>
      <c r="D35" s="46">
        <v>340.742</v>
      </c>
      <c r="E35" s="46">
        <v>340.742</v>
      </c>
      <c r="F35" s="56">
        <f t="shared" si="0"/>
        <v>100</v>
      </c>
    </row>
    <row r="36" spans="1:6" s="7" customFormat="1" ht="33.75" customHeight="1">
      <c r="A36" s="14" t="s">
        <v>56</v>
      </c>
      <c r="B36" s="26" t="s">
        <v>81</v>
      </c>
      <c r="C36" s="15" t="s">
        <v>0</v>
      </c>
      <c r="D36" s="45">
        <f>SUM(D37+D44+D48+D51+D54+D56)</f>
        <v>627.202</v>
      </c>
      <c r="E36" s="45">
        <f>SUM(E37+E44+E48+E51+E54+E56)</f>
        <v>626.472</v>
      </c>
      <c r="F36" s="55">
        <f t="shared" si="0"/>
        <v>99.88361006501893</v>
      </c>
    </row>
    <row r="37" spans="1:6" s="6" customFormat="1" ht="18.75" customHeight="1">
      <c r="A37" s="9" t="s">
        <v>13</v>
      </c>
      <c r="B37" s="28" t="s">
        <v>82</v>
      </c>
      <c r="C37" s="12" t="s">
        <v>0</v>
      </c>
      <c r="D37" s="46">
        <f>SUM(D38+D41)</f>
        <v>627.202</v>
      </c>
      <c r="E37" s="46">
        <f>SUM(E38+E41)</f>
        <v>626.472</v>
      </c>
      <c r="F37" s="56">
        <f t="shared" si="0"/>
        <v>99.88361006501893</v>
      </c>
    </row>
    <row r="38" spans="1:6" s="6" customFormat="1" ht="18.75" customHeight="1">
      <c r="A38" s="9" t="s">
        <v>24</v>
      </c>
      <c r="B38" s="28" t="s">
        <v>83</v>
      </c>
      <c r="C38" s="12" t="s">
        <v>0</v>
      </c>
      <c r="D38" s="46">
        <f>SUM(D39+D40)</f>
        <v>348.32</v>
      </c>
      <c r="E38" s="46">
        <f>SUM(E39+E40)</f>
        <v>347.591</v>
      </c>
      <c r="F38" s="56">
        <f t="shared" si="0"/>
        <v>99.79070969223702</v>
      </c>
    </row>
    <row r="39" spans="1:6" s="6" customFormat="1" ht="18.75" customHeight="1">
      <c r="A39" s="23" t="s">
        <v>158</v>
      </c>
      <c r="B39" s="28" t="s">
        <v>83</v>
      </c>
      <c r="C39" s="12" t="s">
        <v>8</v>
      </c>
      <c r="D39" s="46">
        <v>310.82</v>
      </c>
      <c r="E39" s="46">
        <v>310.091</v>
      </c>
      <c r="F39" s="56">
        <f t="shared" si="0"/>
        <v>99.7654591081655</v>
      </c>
    </row>
    <row r="40" spans="1:6" s="6" customFormat="1" ht="18.75" customHeight="1">
      <c r="A40" s="20" t="s">
        <v>10</v>
      </c>
      <c r="B40" s="28" t="s">
        <v>83</v>
      </c>
      <c r="C40" s="12" t="s">
        <v>9</v>
      </c>
      <c r="D40" s="46">
        <v>37.5</v>
      </c>
      <c r="E40" s="46">
        <v>37.5</v>
      </c>
      <c r="F40" s="56">
        <v>0</v>
      </c>
    </row>
    <row r="41" spans="1:6" s="6" customFormat="1" ht="19.5" customHeight="1">
      <c r="A41" s="10" t="s">
        <v>28</v>
      </c>
      <c r="B41" s="30" t="s">
        <v>84</v>
      </c>
      <c r="C41" s="12" t="s">
        <v>0</v>
      </c>
      <c r="D41" s="46">
        <f>SUM(D42+D43)</f>
        <v>278.882</v>
      </c>
      <c r="E41" s="46">
        <f>SUM(E42+E43)</f>
        <v>278.881</v>
      </c>
      <c r="F41" s="56">
        <f t="shared" si="0"/>
        <v>99.99964142540571</v>
      </c>
    </row>
    <row r="42" spans="1:6" s="6" customFormat="1" ht="18.75" customHeight="1">
      <c r="A42" s="20" t="s">
        <v>158</v>
      </c>
      <c r="B42" s="30" t="s">
        <v>84</v>
      </c>
      <c r="C42" s="12" t="s">
        <v>8</v>
      </c>
      <c r="D42" s="46">
        <v>272.257</v>
      </c>
      <c r="E42" s="46">
        <v>272.256</v>
      </c>
      <c r="F42" s="56">
        <f t="shared" si="0"/>
        <v>99.99963269998567</v>
      </c>
    </row>
    <row r="43" spans="1:6" s="6" customFormat="1" ht="19.5" customHeight="1">
      <c r="A43" s="20" t="s">
        <v>10</v>
      </c>
      <c r="B43" s="30" t="s">
        <v>84</v>
      </c>
      <c r="C43" s="12" t="s">
        <v>9</v>
      </c>
      <c r="D43" s="46">
        <v>6.625</v>
      </c>
      <c r="E43" s="46">
        <v>6.625</v>
      </c>
      <c r="F43" s="56">
        <f t="shared" si="0"/>
        <v>100</v>
      </c>
    </row>
    <row r="44" spans="1:6" s="6" customFormat="1" ht="36" customHeight="1" hidden="1">
      <c r="A44" s="41" t="s">
        <v>137</v>
      </c>
      <c r="B44" s="30" t="s">
        <v>138</v>
      </c>
      <c r="C44" s="12" t="s">
        <v>0</v>
      </c>
      <c r="D44" s="46">
        <f aca="true" t="shared" si="1" ref="D44:E46">SUM(D45)</f>
        <v>0</v>
      </c>
      <c r="E44" s="46">
        <f t="shared" si="1"/>
        <v>0</v>
      </c>
      <c r="F44" s="56" t="e">
        <f t="shared" si="0"/>
        <v>#DIV/0!</v>
      </c>
    </row>
    <row r="45" spans="1:6" s="6" customFormat="1" ht="32.25" customHeight="1" hidden="1">
      <c r="A45" s="42" t="s">
        <v>120</v>
      </c>
      <c r="B45" s="30" t="s">
        <v>121</v>
      </c>
      <c r="C45" s="12" t="s">
        <v>0</v>
      </c>
      <c r="D45" s="46">
        <f t="shared" si="1"/>
        <v>0</v>
      </c>
      <c r="E45" s="46">
        <f t="shared" si="1"/>
        <v>0</v>
      </c>
      <c r="F45" s="56" t="e">
        <f t="shared" si="0"/>
        <v>#DIV/0!</v>
      </c>
    </row>
    <row r="46" spans="1:6" s="6" customFormat="1" ht="22.5" customHeight="1" hidden="1">
      <c r="A46" s="42" t="s">
        <v>122</v>
      </c>
      <c r="B46" s="30" t="s">
        <v>123</v>
      </c>
      <c r="C46" s="12" t="s">
        <v>0</v>
      </c>
      <c r="D46" s="46">
        <f t="shared" si="1"/>
        <v>0</v>
      </c>
      <c r="E46" s="46">
        <f t="shared" si="1"/>
        <v>0</v>
      </c>
      <c r="F46" s="56" t="e">
        <f t="shared" si="0"/>
        <v>#DIV/0!</v>
      </c>
    </row>
    <row r="47" spans="1:6" s="6" customFormat="1" ht="21.75" customHeight="1" hidden="1">
      <c r="A47" s="31" t="s">
        <v>57</v>
      </c>
      <c r="B47" s="30" t="s">
        <v>123</v>
      </c>
      <c r="C47" s="12" t="s">
        <v>58</v>
      </c>
      <c r="D47" s="46"/>
      <c r="E47" s="46"/>
      <c r="F47" s="56" t="e">
        <f t="shared" si="0"/>
        <v>#DIV/0!</v>
      </c>
    </row>
    <row r="48" spans="1:6" s="6" customFormat="1" ht="36.75" customHeight="1" hidden="1">
      <c r="A48" s="9" t="s">
        <v>25</v>
      </c>
      <c r="B48" s="30" t="s">
        <v>124</v>
      </c>
      <c r="C48" s="12" t="s">
        <v>0</v>
      </c>
      <c r="D48" s="46">
        <f>SUM(D49)</f>
        <v>0</v>
      </c>
      <c r="E48" s="46">
        <f>SUM(E49)</f>
        <v>0</v>
      </c>
      <c r="F48" s="56" t="e">
        <f t="shared" si="0"/>
        <v>#DIV/0!</v>
      </c>
    </row>
    <row r="49" spans="1:6" s="7" customFormat="1" ht="22.5" customHeight="1" hidden="1">
      <c r="A49" s="11" t="s">
        <v>125</v>
      </c>
      <c r="B49" s="30" t="s">
        <v>126</v>
      </c>
      <c r="C49" s="12" t="s">
        <v>0</v>
      </c>
      <c r="D49" s="46">
        <f>SUM(D50)</f>
        <v>0</v>
      </c>
      <c r="E49" s="46">
        <f>SUM(E50)</f>
        <v>0</v>
      </c>
      <c r="F49" s="56" t="e">
        <f t="shared" si="0"/>
        <v>#DIV/0!</v>
      </c>
    </row>
    <row r="50" spans="1:6" s="7" customFormat="1" ht="21.75" customHeight="1" hidden="1">
      <c r="A50" s="23" t="s">
        <v>57</v>
      </c>
      <c r="B50" s="28" t="s">
        <v>126</v>
      </c>
      <c r="C50" s="12" t="s">
        <v>58</v>
      </c>
      <c r="D50" s="46"/>
      <c r="E50" s="46"/>
      <c r="F50" s="56" t="e">
        <f t="shared" si="0"/>
        <v>#DIV/0!</v>
      </c>
    </row>
    <row r="51" spans="1:6" s="6" customFormat="1" ht="34.5" customHeight="1" hidden="1">
      <c r="A51" s="11" t="s">
        <v>26</v>
      </c>
      <c r="B51" s="30" t="s">
        <v>139</v>
      </c>
      <c r="C51" s="12" t="s">
        <v>0</v>
      </c>
      <c r="D51" s="46">
        <f>SUM(D52)</f>
        <v>0</v>
      </c>
      <c r="E51" s="46">
        <f>SUM(E52)</f>
        <v>0</v>
      </c>
      <c r="F51" s="56" t="e">
        <f t="shared" si="0"/>
        <v>#DIV/0!</v>
      </c>
    </row>
    <row r="52" spans="1:6" s="6" customFormat="1" ht="18" customHeight="1" hidden="1">
      <c r="A52" s="11" t="s">
        <v>125</v>
      </c>
      <c r="B52" s="28" t="s">
        <v>140</v>
      </c>
      <c r="C52" s="12" t="s">
        <v>0</v>
      </c>
      <c r="D52" s="46">
        <f>SUM(D53)</f>
        <v>0</v>
      </c>
      <c r="E52" s="46">
        <f>SUM(E53)</f>
        <v>0</v>
      </c>
      <c r="F52" s="56" t="e">
        <f t="shared" si="0"/>
        <v>#DIV/0!</v>
      </c>
    </row>
    <row r="53" spans="1:6" s="6" customFormat="1" ht="18.75" customHeight="1" hidden="1">
      <c r="A53" s="20" t="s">
        <v>57</v>
      </c>
      <c r="B53" s="28" t="s">
        <v>140</v>
      </c>
      <c r="C53" s="12" t="s">
        <v>58</v>
      </c>
      <c r="D53" s="46"/>
      <c r="E53" s="46"/>
      <c r="F53" s="56" t="e">
        <f t="shared" si="0"/>
        <v>#DIV/0!</v>
      </c>
    </row>
    <row r="54" spans="1:6" s="6" customFormat="1" ht="18.75" customHeight="1" hidden="1">
      <c r="A54" s="48" t="s">
        <v>141</v>
      </c>
      <c r="B54" s="49" t="s">
        <v>142</v>
      </c>
      <c r="C54" s="12" t="s">
        <v>0</v>
      </c>
      <c r="D54" s="50">
        <f>D55</f>
        <v>0</v>
      </c>
      <c r="E54" s="46">
        <f>E55</f>
        <v>0</v>
      </c>
      <c r="F54" s="56" t="e">
        <f t="shared" si="0"/>
        <v>#DIV/0!</v>
      </c>
    </row>
    <row r="55" spans="1:6" s="6" customFormat="1" ht="18.75" customHeight="1" hidden="1">
      <c r="A55" s="31" t="s">
        <v>158</v>
      </c>
      <c r="B55" s="49" t="s">
        <v>142</v>
      </c>
      <c r="C55" s="12" t="s">
        <v>8</v>
      </c>
      <c r="D55" s="50">
        <v>0</v>
      </c>
      <c r="E55" s="46">
        <v>0</v>
      </c>
      <c r="F55" s="56" t="e">
        <f t="shared" si="0"/>
        <v>#DIV/0!</v>
      </c>
    </row>
    <row r="56" spans="1:6" s="6" customFormat="1" ht="18.75" customHeight="1" hidden="1">
      <c r="A56" s="48" t="s">
        <v>141</v>
      </c>
      <c r="B56" s="49" t="s">
        <v>143</v>
      </c>
      <c r="C56" s="12" t="s">
        <v>0</v>
      </c>
      <c r="D56" s="50">
        <f>D57</f>
        <v>0</v>
      </c>
      <c r="E56" s="46">
        <f>E57</f>
        <v>0</v>
      </c>
      <c r="F56" s="56" t="e">
        <f t="shared" si="0"/>
        <v>#DIV/0!</v>
      </c>
    </row>
    <row r="57" spans="1:6" s="6" customFormat="1" ht="18.75" customHeight="1" hidden="1">
      <c r="A57" s="31" t="s">
        <v>158</v>
      </c>
      <c r="B57" s="49" t="s">
        <v>143</v>
      </c>
      <c r="C57" s="12" t="s">
        <v>8</v>
      </c>
      <c r="D57" s="50">
        <v>0</v>
      </c>
      <c r="E57" s="46">
        <v>0</v>
      </c>
      <c r="F57" s="56" t="e">
        <f t="shared" si="0"/>
        <v>#DIV/0!</v>
      </c>
    </row>
    <row r="58" spans="1:6" s="7" customFormat="1" ht="32.25" customHeight="1">
      <c r="A58" s="17" t="s">
        <v>59</v>
      </c>
      <c r="B58" s="26" t="s">
        <v>85</v>
      </c>
      <c r="C58" s="15" t="s">
        <v>0</v>
      </c>
      <c r="D58" s="45">
        <f aca="true" t="shared" si="2" ref="D58:E60">SUM(D59)</f>
        <v>112</v>
      </c>
      <c r="E58" s="45">
        <f t="shared" si="2"/>
        <v>112</v>
      </c>
      <c r="F58" s="55">
        <f t="shared" si="0"/>
        <v>100</v>
      </c>
    </row>
    <row r="59" spans="1:6" s="6" customFormat="1" ht="18" customHeight="1">
      <c r="A59" s="10" t="s">
        <v>13</v>
      </c>
      <c r="B59" s="28" t="s">
        <v>86</v>
      </c>
      <c r="C59" s="12" t="s">
        <v>0</v>
      </c>
      <c r="D59" s="46">
        <f t="shared" si="2"/>
        <v>112</v>
      </c>
      <c r="E59" s="46">
        <f t="shared" si="2"/>
        <v>112</v>
      </c>
      <c r="F59" s="56">
        <f t="shared" si="0"/>
        <v>100</v>
      </c>
    </row>
    <row r="60" spans="1:6" s="7" customFormat="1" ht="16.5" customHeight="1">
      <c r="A60" s="10" t="s">
        <v>30</v>
      </c>
      <c r="B60" s="28" t="s">
        <v>87</v>
      </c>
      <c r="C60" s="12" t="s">
        <v>0</v>
      </c>
      <c r="D60" s="46">
        <f t="shared" si="2"/>
        <v>112</v>
      </c>
      <c r="E60" s="46">
        <f t="shared" si="2"/>
        <v>112</v>
      </c>
      <c r="F60" s="56">
        <f t="shared" si="0"/>
        <v>100</v>
      </c>
    </row>
    <row r="61" spans="1:6" s="7" customFormat="1" ht="16.5" customHeight="1">
      <c r="A61" s="23" t="s">
        <v>158</v>
      </c>
      <c r="B61" s="28" t="s">
        <v>87</v>
      </c>
      <c r="C61" s="12" t="s">
        <v>8</v>
      </c>
      <c r="D61" s="46">
        <v>112</v>
      </c>
      <c r="E61" s="46">
        <v>112</v>
      </c>
      <c r="F61" s="56">
        <f t="shared" si="0"/>
        <v>100</v>
      </c>
    </row>
    <row r="62" spans="1:6" s="7" customFormat="1" ht="37.5" customHeight="1">
      <c r="A62" s="17" t="s">
        <v>60</v>
      </c>
      <c r="B62" s="26" t="s">
        <v>88</v>
      </c>
      <c r="C62" s="15" t="s">
        <v>0</v>
      </c>
      <c r="D62" s="45">
        <f>SUM(D63+D76+D70+D72+D74)</f>
        <v>21513.98</v>
      </c>
      <c r="E62" s="45">
        <f>SUM(E63+E76+E70+E72+E74)</f>
        <v>21001.05</v>
      </c>
      <c r="F62" s="55">
        <f t="shared" si="0"/>
        <v>97.61582933515788</v>
      </c>
    </row>
    <row r="63" spans="1:6" s="6" customFormat="1" ht="19.5" customHeight="1">
      <c r="A63" s="10" t="s">
        <v>13</v>
      </c>
      <c r="B63" s="28" t="s">
        <v>89</v>
      </c>
      <c r="C63" s="12" t="s">
        <v>0</v>
      </c>
      <c r="D63" s="46">
        <f>SUM(D65+D66+D69)</f>
        <v>2801.842</v>
      </c>
      <c r="E63" s="46">
        <f>SUM(E65+E66+E69)</f>
        <v>2288.913</v>
      </c>
      <c r="F63" s="56">
        <f t="shared" si="0"/>
        <v>81.69315043460695</v>
      </c>
    </row>
    <row r="64" spans="1:6" s="6" customFormat="1" ht="18.75" customHeight="1" hidden="1">
      <c r="A64" s="10" t="s">
        <v>21</v>
      </c>
      <c r="B64" s="28" t="s">
        <v>90</v>
      </c>
      <c r="C64" s="12" t="s">
        <v>0</v>
      </c>
      <c r="D64" s="46">
        <f>SUM(D65)</f>
        <v>0</v>
      </c>
      <c r="E64" s="46">
        <f>SUM(E65)</f>
        <v>0</v>
      </c>
      <c r="F64" s="56" t="e">
        <f t="shared" si="0"/>
        <v>#DIV/0!</v>
      </c>
    </row>
    <row r="65" spans="1:6" s="6" customFormat="1" ht="18.75" customHeight="1" hidden="1">
      <c r="A65" s="23" t="s">
        <v>158</v>
      </c>
      <c r="B65" s="28" t="s">
        <v>90</v>
      </c>
      <c r="C65" s="12" t="s">
        <v>8</v>
      </c>
      <c r="D65" s="46">
        <v>0</v>
      </c>
      <c r="E65" s="46">
        <v>0</v>
      </c>
      <c r="F65" s="56" t="e">
        <f t="shared" si="0"/>
        <v>#DIV/0!</v>
      </c>
    </row>
    <row r="66" spans="1:6" s="7" customFormat="1" ht="18" customHeight="1">
      <c r="A66" s="10" t="s">
        <v>22</v>
      </c>
      <c r="B66" s="28" t="s">
        <v>91</v>
      </c>
      <c r="C66" s="12" t="s">
        <v>0</v>
      </c>
      <c r="D66" s="46">
        <f>SUM(D67:D67)</f>
        <v>2316.13</v>
      </c>
      <c r="E66" s="46">
        <f>SUM(E67:E67)</f>
        <v>1935.511</v>
      </c>
      <c r="F66" s="56">
        <f t="shared" si="0"/>
        <v>83.56659600281503</v>
      </c>
    </row>
    <row r="67" spans="1:6" s="7" customFormat="1" ht="18" customHeight="1">
      <c r="A67" s="20" t="s">
        <v>158</v>
      </c>
      <c r="B67" s="28" t="s">
        <v>91</v>
      </c>
      <c r="C67" s="12" t="s">
        <v>8</v>
      </c>
      <c r="D67" s="46">
        <v>2316.13</v>
      </c>
      <c r="E67" s="46">
        <v>1935.511</v>
      </c>
      <c r="F67" s="56">
        <f t="shared" si="0"/>
        <v>83.56659600281503</v>
      </c>
    </row>
    <row r="68" spans="1:6" s="6" customFormat="1" ht="15.75" customHeight="1">
      <c r="A68" s="10" t="s">
        <v>23</v>
      </c>
      <c r="B68" s="28" t="s">
        <v>92</v>
      </c>
      <c r="C68" s="12" t="s">
        <v>0</v>
      </c>
      <c r="D68" s="46">
        <f>SUM(D69)</f>
        <v>485.712</v>
      </c>
      <c r="E68" s="46">
        <f>SUM(E69)</f>
        <v>353.402</v>
      </c>
      <c r="F68" s="56">
        <f t="shared" si="0"/>
        <v>72.75957769213032</v>
      </c>
    </row>
    <row r="69" spans="1:6" s="6" customFormat="1" ht="15.75" customHeight="1">
      <c r="A69" s="20" t="s">
        <v>158</v>
      </c>
      <c r="B69" s="28" t="s">
        <v>92</v>
      </c>
      <c r="C69" s="12" t="s">
        <v>8</v>
      </c>
      <c r="D69" s="46">
        <v>485.712</v>
      </c>
      <c r="E69" s="46">
        <v>353.402</v>
      </c>
      <c r="F69" s="56">
        <f t="shared" si="0"/>
        <v>72.75957769213032</v>
      </c>
    </row>
    <row r="70" spans="1:6" s="6" customFormat="1" ht="30.75" customHeight="1">
      <c r="A70" s="48" t="s">
        <v>170</v>
      </c>
      <c r="B70" s="28" t="s">
        <v>169</v>
      </c>
      <c r="C70" s="12" t="s">
        <v>0</v>
      </c>
      <c r="D70" s="46">
        <f>D71</f>
        <v>287.892</v>
      </c>
      <c r="E70" s="46">
        <f>E71</f>
        <v>287.891</v>
      </c>
      <c r="F70" s="56">
        <f t="shared" si="0"/>
        <v>99.9996526475206</v>
      </c>
    </row>
    <row r="71" spans="1:6" s="6" customFormat="1" ht="15.75" customHeight="1">
      <c r="A71" s="20" t="s">
        <v>158</v>
      </c>
      <c r="B71" s="28" t="s">
        <v>169</v>
      </c>
      <c r="C71" s="12" t="s">
        <v>8</v>
      </c>
      <c r="D71" s="46">
        <v>287.892</v>
      </c>
      <c r="E71" s="46">
        <v>287.891</v>
      </c>
      <c r="F71" s="56">
        <f t="shared" si="0"/>
        <v>99.9996526475206</v>
      </c>
    </row>
    <row r="72" spans="1:6" s="6" customFormat="1" ht="15.75" customHeight="1">
      <c r="A72" s="48" t="s">
        <v>159</v>
      </c>
      <c r="B72" s="47" t="s">
        <v>160</v>
      </c>
      <c r="C72" s="12" t="s">
        <v>0</v>
      </c>
      <c r="D72" s="46">
        <f>D73</f>
        <v>18240</v>
      </c>
      <c r="E72" s="46">
        <f>E73</f>
        <v>18240</v>
      </c>
      <c r="F72" s="56">
        <f t="shared" si="0"/>
        <v>100</v>
      </c>
    </row>
    <row r="73" spans="1:6" s="6" customFormat="1" ht="15.75" customHeight="1">
      <c r="A73" s="31" t="s">
        <v>136</v>
      </c>
      <c r="B73" s="47" t="s">
        <v>160</v>
      </c>
      <c r="C73" s="12" t="s">
        <v>8</v>
      </c>
      <c r="D73" s="46">
        <v>18240</v>
      </c>
      <c r="E73" s="46">
        <v>18240</v>
      </c>
      <c r="F73" s="56">
        <f t="shared" si="0"/>
        <v>100</v>
      </c>
    </row>
    <row r="74" spans="1:6" s="6" customFormat="1" ht="15.75" customHeight="1">
      <c r="A74" s="48" t="s">
        <v>159</v>
      </c>
      <c r="B74" s="47" t="s">
        <v>171</v>
      </c>
      <c r="C74" s="12" t="s">
        <v>0</v>
      </c>
      <c r="D74" s="46">
        <f>D75</f>
        <v>184.246</v>
      </c>
      <c r="E74" s="46">
        <f>E75</f>
        <v>184.246</v>
      </c>
      <c r="F74" s="56">
        <f t="shared" si="0"/>
        <v>100</v>
      </c>
    </row>
    <row r="75" spans="1:6" s="6" customFormat="1" ht="15.75" customHeight="1">
      <c r="A75" s="31" t="s">
        <v>136</v>
      </c>
      <c r="B75" s="47" t="s">
        <v>171</v>
      </c>
      <c r="C75" s="12" t="s">
        <v>8</v>
      </c>
      <c r="D75" s="46">
        <v>184.246</v>
      </c>
      <c r="E75" s="46">
        <v>184.246</v>
      </c>
      <c r="F75" s="56">
        <f t="shared" si="0"/>
        <v>100</v>
      </c>
    </row>
    <row r="76" spans="1:6" s="6" customFormat="1" ht="43.5" customHeight="1" hidden="1">
      <c r="A76" s="48" t="s">
        <v>152</v>
      </c>
      <c r="B76" s="47" t="s">
        <v>153</v>
      </c>
      <c r="C76" s="51" t="s">
        <v>0</v>
      </c>
      <c r="D76" s="57">
        <f>SUM(D78)</f>
        <v>0</v>
      </c>
      <c r="E76" s="57">
        <f>SUM(E78)</f>
        <v>0</v>
      </c>
      <c r="F76" s="55" t="e">
        <f t="shared" si="0"/>
        <v>#DIV/0!</v>
      </c>
    </row>
    <row r="77" spans="1:6" s="6" customFormat="1" ht="15.75" customHeight="1" hidden="1">
      <c r="A77" s="48" t="s">
        <v>154</v>
      </c>
      <c r="B77" s="47" t="s">
        <v>155</v>
      </c>
      <c r="C77" s="51" t="s">
        <v>0</v>
      </c>
      <c r="D77" s="57">
        <f>D78</f>
        <v>0</v>
      </c>
      <c r="E77" s="57">
        <f>E78</f>
        <v>0</v>
      </c>
      <c r="F77" s="55" t="e">
        <f t="shared" si="0"/>
        <v>#DIV/0!</v>
      </c>
    </row>
    <row r="78" spans="1:6" s="6" customFormat="1" ht="15.75" customHeight="1" hidden="1">
      <c r="A78" s="58" t="s">
        <v>161</v>
      </c>
      <c r="B78" s="47" t="s">
        <v>155</v>
      </c>
      <c r="C78" s="51" t="s">
        <v>8</v>
      </c>
      <c r="D78" s="57">
        <f aca="true" t="shared" si="3" ref="D78:E81">SUM(D79)</f>
        <v>0</v>
      </c>
      <c r="E78" s="57">
        <f t="shared" si="3"/>
        <v>0</v>
      </c>
      <c r="F78" s="55" t="e">
        <f t="shared" si="0"/>
        <v>#DIV/0!</v>
      </c>
    </row>
    <row r="79" spans="1:6" s="6" customFormat="1" ht="15.75" customHeight="1" hidden="1">
      <c r="A79" s="58" t="s">
        <v>162</v>
      </c>
      <c r="B79" s="47" t="s">
        <v>155</v>
      </c>
      <c r="C79" s="51" t="s">
        <v>163</v>
      </c>
      <c r="D79" s="57">
        <f t="shared" si="3"/>
        <v>0</v>
      </c>
      <c r="E79" s="57">
        <f t="shared" si="3"/>
        <v>0</v>
      </c>
      <c r="F79" s="55" t="e">
        <f t="shared" si="0"/>
        <v>#DIV/0!</v>
      </c>
    </row>
    <row r="80" spans="1:6" s="6" customFormat="1" ht="15.75" customHeight="1" hidden="1">
      <c r="A80" s="58" t="s">
        <v>164</v>
      </c>
      <c r="B80" s="47" t="s">
        <v>155</v>
      </c>
      <c r="C80" s="51" t="s">
        <v>165</v>
      </c>
      <c r="D80" s="57">
        <f t="shared" si="3"/>
        <v>0</v>
      </c>
      <c r="E80" s="57">
        <f t="shared" si="3"/>
        <v>0</v>
      </c>
      <c r="F80" s="55" t="e">
        <f t="shared" si="0"/>
        <v>#DIV/0!</v>
      </c>
    </row>
    <row r="81" spans="1:6" s="6" customFormat="1" ht="15.75" customHeight="1" hidden="1">
      <c r="A81" s="58" t="s">
        <v>166</v>
      </c>
      <c r="B81" s="47" t="s">
        <v>155</v>
      </c>
      <c r="C81" s="51" t="s">
        <v>165</v>
      </c>
      <c r="D81" s="57">
        <f t="shared" si="3"/>
        <v>0</v>
      </c>
      <c r="E81" s="57">
        <f t="shared" si="3"/>
        <v>0</v>
      </c>
      <c r="F81" s="55" t="e">
        <f aca="true" t="shared" si="4" ref="F81:F144">E81/D81*100</f>
        <v>#DIV/0!</v>
      </c>
    </row>
    <row r="82" spans="1:6" s="6" customFormat="1" ht="15.75" customHeight="1" hidden="1">
      <c r="A82" s="59" t="s">
        <v>167</v>
      </c>
      <c r="B82" s="47" t="s">
        <v>155</v>
      </c>
      <c r="C82" s="51" t="s">
        <v>165</v>
      </c>
      <c r="D82" s="57">
        <v>0</v>
      </c>
      <c r="E82" s="46">
        <v>0</v>
      </c>
      <c r="F82" s="55" t="e">
        <f t="shared" si="4"/>
        <v>#DIV/0!</v>
      </c>
    </row>
    <row r="83" spans="1:6" s="7" customFormat="1" ht="36" customHeight="1">
      <c r="A83" s="17" t="s">
        <v>61</v>
      </c>
      <c r="B83" s="26" t="s">
        <v>93</v>
      </c>
      <c r="C83" s="15" t="s">
        <v>0</v>
      </c>
      <c r="D83" s="45">
        <f>SUM(D84)</f>
        <v>461.57</v>
      </c>
      <c r="E83" s="45">
        <f>SUM(E84)</f>
        <v>456.719</v>
      </c>
      <c r="F83" s="55">
        <f t="shared" si="4"/>
        <v>98.94902181684252</v>
      </c>
    </row>
    <row r="84" spans="1:6" s="6" customFormat="1" ht="21" customHeight="1">
      <c r="A84" s="10" t="s">
        <v>13</v>
      </c>
      <c r="B84" s="28" t="s">
        <v>94</v>
      </c>
      <c r="C84" s="12" t="s">
        <v>0</v>
      </c>
      <c r="D84" s="46">
        <f>SUM(D85+D89)</f>
        <v>461.57</v>
      </c>
      <c r="E84" s="46">
        <f>SUM(E85+E89)</f>
        <v>456.719</v>
      </c>
      <c r="F84" s="56">
        <f t="shared" si="4"/>
        <v>98.94902181684252</v>
      </c>
    </row>
    <row r="85" spans="1:6" s="6" customFormat="1" ht="21" customHeight="1">
      <c r="A85" s="11" t="s">
        <v>15</v>
      </c>
      <c r="B85" s="28" t="s">
        <v>95</v>
      </c>
      <c r="C85" s="12" t="s">
        <v>0</v>
      </c>
      <c r="D85" s="46">
        <f>SUM(D86:D87)</f>
        <v>461.57</v>
      </c>
      <c r="E85" s="46">
        <f>SUM(E86:E87)</f>
        <v>456.719</v>
      </c>
      <c r="F85" s="56">
        <f t="shared" si="4"/>
        <v>98.94902181684252</v>
      </c>
    </row>
    <row r="86" spans="1:6" s="6" customFormat="1" ht="14.25" customHeight="1">
      <c r="A86" s="23" t="s">
        <v>158</v>
      </c>
      <c r="B86" s="28" t="s">
        <v>95</v>
      </c>
      <c r="C86" s="12" t="s">
        <v>8</v>
      </c>
      <c r="D86" s="46">
        <v>447.57</v>
      </c>
      <c r="E86" s="46">
        <v>447.57</v>
      </c>
      <c r="F86" s="56">
        <f t="shared" si="4"/>
        <v>100</v>
      </c>
    </row>
    <row r="87" spans="1:6" s="6" customFormat="1" ht="14.25" customHeight="1">
      <c r="A87" s="20" t="s">
        <v>10</v>
      </c>
      <c r="B87" s="28" t="s">
        <v>95</v>
      </c>
      <c r="C87" s="12" t="s">
        <v>9</v>
      </c>
      <c r="D87" s="46">
        <v>14</v>
      </c>
      <c r="E87" s="46">
        <v>9.149</v>
      </c>
      <c r="F87" s="56">
        <f t="shared" si="4"/>
        <v>65.35</v>
      </c>
    </row>
    <row r="88" spans="1:6" s="6" customFormat="1" ht="40.5" customHeight="1" hidden="1">
      <c r="A88" s="11" t="s">
        <v>36</v>
      </c>
      <c r="B88" s="28" t="s">
        <v>96</v>
      </c>
      <c r="C88" s="12" t="s">
        <v>0</v>
      </c>
      <c r="D88" s="46">
        <f>SUM(D89)</f>
        <v>0</v>
      </c>
      <c r="E88" s="46">
        <f>SUM(E89)</f>
        <v>0</v>
      </c>
      <c r="F88" s="55" t="e">
        <f t="shared" si="4"/>
        <v>#DIV/0!</v>
      </c>
    </row>
    <row r="89" spans="1:6" s="6" customFormat="1" ht="21" customHeight="1" hidden="1">
      <c r="A89" s="23" t="s">
        <v>158</v>
      </c>
      <c r="B89" s="28" t="s">
        <v>96</v>
      </c>
      <c r="C89" s="12" t="s">
        <v>8</v>
      </c>
      <c r="D89" s="46">
        <v>0</v>
      </c>
      <c r="E89" s="46">
        <v>0</v>
      </c>
      <c r="F89" s="55" t="e">
        <f t="shared" si="4"/>
        <v>#DIV/0!</v>
      </c>
    </row>
    <row r="90" spans="1:6" s="7" customFormat="1" ht="39" customHeight="1">
      <c r="A90" s="14" t="s">
        <v>62</v>
      </c>
      <c r="B90" s="26" t="s">
        <v>97</v>
      </c>
      <c r="C90" s="15" t="s">
        <v>0</v>
      </c>
      <c r="D90" s="45">
        <f>SUM(D91+D100+D106+D111+D109)</f>
        <v>7240.785999999998</v>
      </c>
      <c r="E90" s="45">
        <f>SUM(E91+E100+E106+E111+E109)</f>
        <v>7238.486</v>
      </c>
      <c r="F90" s="55">
        <f t="shared" si="4"/>
        <v>99.96823549266615</v>
      </c>
    </row>
    <row r="91" spans="1:6" s="6" customFormat="1" ht="26.25" customHeight="1">
      <c r="A91" s="9" t="s">
        <v>6</v>
      </c>
      <c r="B91" s="28" t="s">
        <v>98</v>
      </c>
      <c r="C91" s="12" t="s">
        <v>0</v>
      </c>
      <c r="D91" s="46">
        <f>SUM(D92+D94+D96)</f>
        <v>6023.696</v>
      </c>
      <c r="E91" s="46">
        <f>SUM(E92+E94+E96)</f>
        <v>6021.799</v>
      </c>
      <c r="F91" s="56">
        <f t="shared" si="4"/>
        <v>99.96850770689623</v>
      </c>
    </row>
    <row r="92" spans="1:6" s="6" customFormat="1" ht="19.5" customHeight="1">
      <c r="A92" s="9" t="s">
        <v>41</v>
      </c>
      <c r="B92" s="28" t="s">
        <v>99</v>
      </c>
      <c r="C92" s="12" t="s">
        <v>0</v>
      </c>
      <c r="D92" s="46">
        <f>SUM(D93)</f>
        <v>956.187</v>
      </c>
      <c r="E92" s="46">
        <f>SUM(E93)</f>
        <v>956.186</v>
      </c>
      <c r="F92" s="56">
        <f t="shared" si="4"/>
        <v>99.99989541794649</v>
      </c>
    </row>
    <row r="93" spans="1:6" s="6" customFormat="1" ht="48" customHeight="1">
      <c r="A93" s="24" t="s">
        <v>43</v>
      </c>
      <c r="B93" s="28" t="s">
        <v>99</v>
      </c>
      <c r="C93" s="12" t="s">
        <v>44</v>
      </c>
      <c r="D93" s="46">
        <v>956.187</v>
      </c>
      <c r="E93" s="46">
        <v>956.186</v>
      </c>
      <c r="F93" s="56">
        <f t="shared" si="4"/>
        <v>99.99989541794649</v>
      </c>
    </row>
    <row r="94" spans="1:6" s="6" customFormat="1" ht="18" customHeight="1">
      <c r="A94" s="9" t="s">
        <v>7</v>
      </c>
      <c r="B94" s="28" t="s">
        <v>100</v>
      </c>
      <c r="C94" s="12" t="s">
        <v>0</v>
      </c>
      <c r="D94" s="46">
        <f>SUM(D95)</f>
        <v>351.537</v>
      </c>
      <c r="E94" s="46">
        <f>SUM(E95)</f>
        <v>351.536</v>
      </c>
      <c r="F94" s="56">
        <f t="shared" si="4"/>
        <v>99.99971553492236</v>
      </c>
    </row>
    <row r="95" spans="1:6" s="6" customFormat="1" ht="48" customHeight="1">
      <c r="A95" s="24" t="s">
        <v>43</v>
      </c>
      <c r="B95" s="28" t="s">
        <v>100</v>
      </c>
      <c r="C95" s="12" t="s">
        <v>44</v>
      </c>
      <c r="D95" s="46">
        <v>351.537</v>
      </c>
      <c r="E95" s="46">
        <v>351.536</v>
      </c>
      <c r="F95" s="56">
        <f t="shared" si="4"/>
        <v>99.99971553492236</v>
      </c>
    </row>
    <row r="96" spans="1:6" s="6" customFormat="1" ht="17.25" customHeight="1">
      <c r="A96" s="10" t="s">
        <v>42</v>
      </c>
      <c r="B96" s="28" t="s">
        <v>101</v>
      </c>
      <c r="C96" s="12" t="s">
        <v>0</v>
      </c>
      <c r="D96" s="46">
        <f>SUM(D97:D99)</f>
        <v>4715.972</v>
      </c>
      <c r="E96" s="46">
        <f>SUM(E97:E99)</f>
        <v>4714.077</v>
      </c>
      <c r="F96" s="56">
        <f t="shared" si="4"/>
        <v>99.95981740349605</v>
      </c>
    </row>
    <row r="97" spans="1:6" s="6" customFormat="1" ht="45.75" customHeight="1">
      <c r="A97" s="24" t="s">
        <v>43</v>
      </c>
      <c r="B97" s="28" t="s">
        <v>101</v>
      </c>
      <c r="C97" s="12" t="s">
        <v>44</v>
      </c>
      <c r="D97" s="46">
        <v>3668.064</v>
      </c>
      <c r="E97" s="46">
        <v>3666.806</v>
      </c>
      <c r="F97" s="56">
        <f t="shared" si="4"/>
        <v>99.96570397899274</v>
      </c>
    </row>
    <row r="98" spans="1:6" s="6" customFormat="1" ht="17.25" customHeight="1">
      <c r="A98" s="20" t="s">
        <v>158</v>
      </c>
      <c r="B98" s="28" t="s">
        <v>101</v>
      </c>
      <c r="C98" s="12" t="s">
        <v>8</v>
      </c>
      <c r="D98" s="46">
        <v>1035.43</v>
      </c>
      <c r="E98" s="46">
        <v>1034.793</v>
      </c>
      <c r="F98" s="56">
        <f t="shared" si="4"/>
        <v>99.93847966545299</v>
      </c>
    </row>
    <row r="99" spans="1:6" s="6" customFormat="1" ht="17.25" customHeight="1">
      <c r="A99" s="20" t="s">
        <v>10</v>
      </c>
      <c r="B99" s="28" t="s">
        <v>101</v>
      </c>
      <c r="C99" s="12" t="s">
        <v>9</v>
      </c>
      <c r="D99" s="46">
        <v>12.478</v>
      </c>
      <c r="E99" s="46">
        <v>12.478</v>
      </c>
      <c r="F99" s="56">
        <f t="shared" si="4"/>
        <v>100</v>
      </c>
    </row>
    <row r="100" spans="1:6" s="6" customFormat="1" ht="21.75" customHeight="1">
      <c r="A100" s="10" t="s">
        <v>16</v>
      </c>
      <c r="B100" s="28" t="s">
        <v>102</v>
      </c>
      <c r="C100" s="12" t="s">
        <v>0</v>
      </c>
      <c r="D100" s="46">
        <f>SUM(D101)</f>
        <v>746.3009999999999</v>
      </c>
      <c r="E100" s="46">
        <f>SUM(E101)</f>
        <v>746.299</v>
      </c>
      <c r="F100" s="56">
        <f t="shared" si="4"/>
        <v>99.99973201161463</v>
      </c>
    </row>
    <row r="101" spans="1:6" s="7" customFormat="1" ht="21" customHeight="1">
      <c r="A101" s="9" t="s">
        <v>17</v>
      </c>
      <c r="B101" s="28" t="s">
        <v>103</v>
      </c>
      <c r="C101" s="12" t="s">
        <v>0</v>
      </c>
      <c r="D101" s="46">
        <f>SUM(D102:D105)</f>
        <v>746.3009999999999</v>
      </c>
      <c r="E101" s="46">
        <f>E102+E103+E104</f>
        <v>746.299</v>
      </c>
      <c r="F101" s="56">
        <f t="shared" si="4"/>
        <v>99.99973201161463</v>
      </c>
    </row>
    <row r="102" spans="1:6" s="7" customFormat="1" ht="41.25" customHeight="1">
      <c r="A102" s="24" t="s">
        <v>43</v>
      </c>
      <c r="B102" s="28" t="s">
        <v>103</v>
      </c>
      <c r="C102" s="12" t="s">
        <v>44</v>
      </c>
      <c r="D102" s="46">
        <v>725.834</v>
      </c>
      <c r="E102" s="46">
        <v>725.832</v>
      </c>
      <c r="F102" s="56">
        <f t="shared" si="4"/>
        <v>99.99972445490292</v>
      </c>
    </row>
    <row r="103" spans="1:6" s="7" customFormat="1" ht="21" customHeight="1">
      <c r="A103" s="23" t="s">
        <v>158</v>
      </c>
      <c r="B103" s="28" t="s">
        <v>103</v>
      </c>
      <c r="C103" s="12" t="s">
        <v>8</v>
      </c>
      <c r="D103" s="46">
        <v>10.795</v>
      </c>
      <c r="E103" s="46">
        <v>10.795</v>
      </c>
      <c r="F103" s="56">
        <f t="shared" si="4"/>
        <v>100</v>
      </c>
    </row>
    <row r="104" spans="1:6" s="7" customFormat="1" ht="16.5" customHeight="1">
      <c r="A104" s="20" t="s">
        <v>10</v>
      </c>
      <c r="B104" s="28" t="s">
        <v>103</v>
      </c>
      <c r="C104" s="12" t="s">
        <v>9</v>
      </c>
      <c r="D104" s="46">
        <v>9.672</v>
      </c>
      <c r="E104" s="46">
        <v>9.672</v>
      </c>
      <c r="F104" s="56">
        <f t="shared" si="4"/>
        <v>100</v>
      </c>
    </row>
    <row r="105" spans="1:6" s="7" customFormat="1" ht="21" customHeight="1" hidden="1">
      <c r="A105" s="20" t="s">
        <v>11</v>
      </c>
      <c r="B105" s="28" t="s">
        <v>103</v>
      </c>
      <c r="C105" s="12" t="s">
        <v>12</v>
      </c>
      <c r="D105" s="46">
        <v>0</v>
      </c>
      <c r="E105" s="46">
        <v>0</v>
      </c>
      <c r="F105" s="56" t="e">
        <f t="shared" si="4"/>
        <v>#DIV/0!</v>
      </c>
    </row>
    <row r="106" spans="1:6" s="7" customFormat="1" ht="22.5" customHeight="1">
      <c r="A106" s="10" t="s">
        <v>37</v>
      </c>
      <c r="B106" s="32" t="s">
        <v>104</v>
      </c>
      <c r="C106" s="12" t="s">
        <v>0</v>
      </c>
      <c r="D106" s="46">
        <f>SUM(D107)</f>
        <v>57.333</v>
      </c>
      <c r="E106" s="46">
        <f>SUM(E107)</f>
        <v>57.332</v>
      </c>
      <c r="F106" s="56">
        <f t="shared" si="4"/>
        <v>99.99825580381282</v>
      </c>
    </row>
    <row r="107" spans="1:6" s="7" customFormat="1" ht="20.25" customHeight="1">
      <c r="A107" s="10" t="s">
        <v>38</v>
      </c>
      <c r="B107" s="32" t="s">
        <v>105</v>
      </c>
      <c r="C107" s="12" t="s">
        <v>0</v>
      </c>
      <c r="D107" s="46">
        <f>SUM(D108)</f>
        <v>57.333</v>
      </c>
      <c r="E107" s="46">
        <f>SUM(E108)</f>
        <v>57.332</v>
      </c>
      <c r="F107" s="56">
        <f t="shared" si="4"/>
        <v>99.99825580381282</v>
      </c>
    </row>
    <row r="108" spans="1:6" s="7" customFormat="1" ht="17.25" customHeight="1">
      <c r="A108" s="23" t="s">
        <v>11</v>
      </c>
      <c r="B108" s="32" t="s">
        <v>105</v>
      </c>
      <c r="C108" s="12" t="s">
        <v>12</v>
      </c>
      <c r="D108" s="46">
        <v>57.333</v>
      </c>
      <c r="E108" s="46">
        <v>57.332</v>
      </c>
      <c r="F108" s="56">
        <f t="shared" si="4"/>
        <v>99.99825580381282</v>
      </c>
    </row>
    <row r="109" spans="1:6" s="7" customFormat="1" ht="17.25" customHeight="1">
      <c r="A109" s="60" t="s">
        <v>175</v>
      </c>
      <c r="B109" s="32" t="s">
        <v>174</v>
      </c>
      <c r="C109" s="12" t="s">
        <v>0</v>
      </c>
      <c r="D109" s="46">
        <f>SUM(D110)</f>
        <v>413.056</v>
      </c>
      <c r="E109" s="46">
        <f>SUM(E110)</f>
        <v>413.056</v>
      </c>
      <c r="F109" s="56">
        <f t="shared" si="4"/>
        <v>100</v>
      </c>
    </row>
    <row r="110" spans="1:6" s="7" customFormat="1" ht="17.25" customHeight="1">
      <c r="A110" s="20" t="s">
        <v>10</v>
      </c>
      <c r="B110" s="32" t="s">
        <v>174</v>
      </c>
      <c r="C110" s="12" t="s">
        <v>9</v>
      </c>
      <c r="D110" s="46">
        <v>413.056</v>
      </c>
      <c r="E110" s="46">
        <v>413.056</v>
      </c>
      <c r="F110" s="56">
        <f t="shared" si="4"/>
        <v>100</v>
      </c>
    </row>
    <row r="111" spans="1:6" s="6" customFormat="1" ht="34.5" customHeight="1">
      <c r="A111" s="10" t="s">
        <v>18</v>
      </c>
      <c r="B111" s="28" t="s">
        <v>106</v>
      </c>
      <c r="C111" s="12" t="s">
        <v>0</v>
      </c>
      <c r="D111" s="46">
        <f>SUM(D112)</f>
        <v>0.4</v>
      </c>
      <c r="E111" s="46">
        <f>SUM(E112)</f>
        <v>0</v>
      </c>
      <c r="F111" s="56">
        <f t="shared" si="4"/>
        <v>0</v>
      </c>
    </row>
    <row r="112" spans="1:6" s="6" customFormat="1" ht="21.75" customHeight="1">
      <c r="A112" s="10" t="s">
        <v>19</v>
      </c>
      <c r="B112" s="28" t="s">
        <v>107</v>
      </c>
      <c r="C112" s="12" t="s">
        <v>0</v>
      </c>
      <c r="D112" s="46">
        <f>SUM(D113)</f>
        <v>0.4</v>
      </c>
      <c r="E112" s="46">
        <f>SUM(E113)</f>
        <v>0</v>
      </c>
      <c r="F112" s="56">
        <f t="shared" si="4"/>
        <v>0</v>
      </c>
    </row>
    <row r="113" spans="1:6" s="6" customFormat="1" ht="21.75" customHeight="1">
      <c r="A113" s="23" t="s">
        <v>158</v>
      </c>
      <c r="B113" s="28" t="s">
        <v>107</v>
      </c>
      <c r="C113" s="12" t="s">
        <v>8</v>
      </c>
      <c r="D113" s="46">
        <v>0.4</v>
      </c>
      <c r="E113" s="46">
        <v>0</v>
      </c>
      <c r="F113" s="56">
        <f t="shared" si="4"/>
        <v>0</v>
      </c>
    </row>
    <row r="114" spans="1:6" s="7" customFormat="1" ht="32.25" customHeight="1">
      <c r="A114" s="17" t="s">
        <v>63</v>
      </c>
      <c r="B114" s="26" t="s">
        <v>108</v>
      </c>
      <c r="C114" s="15" t="s">
        <v>0</v>
      </c>
      <c r="D114" s="45">
        <f>SUM(D115+D125+D127+D129+D132)</f>
        <v>6166.0689999999995</v>
      </c>
      <c r="E114" s="45">
        <f>SUM(E115+E125+E127+E129+E132)</f>
        <v>5924.929</v>
      </c>
      <c r="F114" s="55">
        <f t="shared" si="4"/>
        <v>96.08924259524181</v>
      </c>
    </row>
    <row r="115" spans="1:6" s="6" customFormat="1" ht="17.25" customHeight="1">
      <c r="A115" s="10" t="s">
        <v>13</v>
      </c>
      <c r="B115" s="28" t="s">
        <v>109</v>
      </c>
      <c r="C115" s="12" t="s">
        <v>0</v>
      </c>
      <c r="D115" s="46">
        <f>SUM(D117+D119+D120+D124)</f>
        <v>2288.5919999999996</v>
      </c>
      <c r="E115" s="46">
        <f>SUM(E117+E119+E120+E124)</f>
        <v>2280.5530000000003</v>
      </c>
      <c r="F115" s="56">
        <f t="shared" si="4"/>
        <v>99.64873599138687</v>
      </c>
    </row>
    <row r="116" spans="1:6" s="7" customFormat="1" ht="17.25" customHeight="1">
      <c r="A116" s="10" t="s">
        <v>31</v>
      </c>
      <c r="B116" s="28" t="s">
        <v>110</v>
      </c>
      <c r="C116" s="12" t="s">
        <v>0</v>
      </c>
      <c r="D116" s="46">
        <f>SUM(D117)</f>
        <v>958.027</v>
      </c>
      <c r="E116" s="46">
        <f>SUM(E117)</f>
        <v>957.946</v>
      </c>
      <c r="F116" s="56">
        <f t="shared" si="4"/>
        <v>99.99154512346729</v>
      </c>
    </row>
    <row r="117" spans="1:6" s="7" customFormat="1" ht="17.25" customHeight="1">
      <c r="A117" s="23" t="s">
        <v>158</v>
      </c>
      <c r="B117" s="28" t="s">
        <v>110</v>
      </c>
      <c r="C117" s="12" t="s">
        <v>8</v>
      </c>
      <c r="D117" s="46">
        <v>958.027</v>
      </c>
      <c r="E117" s="46">
        <v>957.946</v>
      </c>
      <c r="F117" s="56">
        <f t="shared" si="4"/>
        <v>99.99154512346729</v>
      </c>
    </row>
    <row r="118" spans="1:6" s="7" customFormat="1" ht="19.5" customHeight="1">
      <c r="A118" s="10" t="s">
        <v>32</v>
      </c>
      <c r="B118" s="28" t="s">
        <v>111</v>
      </c>
      <c r="C118" s="12" t="s">
        <v>0</v>
      </c>
      <c r="D118" s="46">
        <f>SUM(D119)</f>
        <v>1172.186</v>
      </c>
      <c r="E118" s="46">
        <f>SUM(E119)</f>
        <v>1164.229</v>
      </c>
      <c r="F118" s="56">
        <f t="shared" si="4"/>
        <v>99.3211828156965</v>
      </c>
    </row>
    <row r="119" spans="1:6" s="7" customFormat="1" ht="18" customHeight="1">
      <c r="A119" s="23" t="s">
        <v>158</v>
      </c>
      <c r="B119" s="28" t="s">
        <v>111</v>
      </c>
      <c r="C119" s="12" t="s">
        <v>8</v>
      </c>
      <c r="D119" s="46">
        <v>1172.186</v>
      </c>
      <c r="E119" s="46">
        <v>1164.229</v>
      </c>
      <c r="F119" s="56">
        <f t="shared" si="4"/>
        <v>99.3211828156965</v>
      </c>
    </row>
    <row r="120" spans="1:6" s="7" customFormat="1" ht="17.25" customHeight="1">
      <c r="A120" s="10" t="s">
        <v>2</v>
      </c>
      <c r="B120" s="28" t="s">
        <v>112</v>
      </c>
      <c r="C120" s="12" t="s">
        <v>0</v>
      </c>
      <c r="D120" s="46">
        <f>SUM(D121+D122)</f>
        <v>33.525</v>
      </c>
      <c r="E120" s="46">
        <f>SUM(E121+E122)</f>
        <v>33.525</v>
      </c>
      <c r="F120" s="56">
        <f t="shared" si="4"/>
        <v>100</v>
      </c>
    </row>
    <row r="121" spans="1:6" s="7" customFormat="1" ht="14.25" customHeight="1">
      <c r="A121" s="23" t="s">
        <v>158</v>
      </c>
      <c r="B121" s="28" t="s">
        <v>112</v>
      </c>
      <c r="C121" s="13" t="s">
        <v>8</v>
      </c>
      <c r="D121" s="46">
        <v>25</v>
      </c>
      <c r="E121" s="46">
        <v>25</v>
      </c>
      <c r="F121" s="56">
        <f t="shared" si="4"/>
        <v>100</v>
      </c>
    </row>
    <row r="122" spans="1:6" s="7" customFormat="1" ht="14.25" customHeight="1">
      <c r="A122" s="20" t="s">
        <v>10</v>
      </c>
      <c r="B122" s="28" t="s">
        <v>112</v>
      </c>
      <c r="C122" s="13" t="s">
        <v>9</v>
      </c>
      <c r="D122" s="46">
        <v>8.525</v>
      </c>
      <c r="E122" s="46">
        <v>8.525</v>
      </c>
      <c r="F122" s="56">
        <f t="shared" si="4"/>
        <v>100</v>
      </c>
    </row>
    <row r="123" spans="1:6" s="7" customFormat="1" ht="17.25" customHeight="1">
      <c r="A123" s="10" t="s">
        <v>33</v>
      </c>
      <c r="B123" s="28" t="s">
        <v>113</v>
      </c>
      <c r="C123" s="13" t="s">
        <v>0</v>
      </c>
      <c r="D123" s="46">
        <f>SUM(D124)</f>
        <v>124.854</v>
      </c>
      <c r="E123" s="46">
        <f>SUM(E124)</f>
        <v>124.853</v>
      </c>
      <c r="F123" s="56">
        <f t="shared" si="4"/>
        <v>99.99919906450734</v>
      </c>
    </row>
    <row r="124" spans="1:6" s="7" customFormat="1" ht="19.5" customHeight="1">
      <c r="A124" s="20" t="s">
        <v>158</v>
      </c>
      <c r="B124" s="28" t="s">
        <v>113</v>
      </c>
      <c r="C124" s="13" t="s">
        <v>8</v>
      </c>
      <c r="D124" s="46">
        <v>124.854</v>
      </c>
      <c r="E124" s="46">
        <v>124.853</v>
      </c>
      <c r="F124" s="56">
        <f t="shared" si="4"/>
        <v>99.99919906450734</v>
      </c>
    </row>
    <row r="125" spans="1:6" s="7" customFormat="1" ht="19.5" customHeight="1">
      <c r="A125" s="48" t="s">
        <v>144</v>
      </c>
      <c r="B125" s="47" t="s">
        <v>145</v>
      </c>
      <c r="C125" s="13" t="s">
        <v>0</v>
      </c>
      <c r="D125" s="50">
        <f>D126</f>
        <v>2347.554</v>
      </c>
      <c r="E125" s="50">
        <f>E126</f>
        <v>2114.453</v>
      </c>
      <c r="F125" s="56">
        <f t="shared" si="4"/>
        <v>90.07047335226368</v>
      </c>
    </row>
    <row r="126" spans="1:6" s="7" customFormat="1" ht="19.5" customHeight="1">
      <c r="A126" s="23" t="s">
        <v>158</v>
      </c>
      <c r="B126" s="47" t="s">
        <v>145</v>
      </c>
      <c r="C126" s="13" t="s">
        <v>8</v>
      </c>
      <c r="D126" s="50">
        <v>2347.554</v>
      </c>
      <c r="E126" s="50">
        <v>2114.453</v>
      </c>
      <c r="F126" s="56">
        <f t="shared" si="4"/>
        <v>90.07047335226368</v>
      </c>
    </row>
    <row r="127" spans="1:6" s="7" customFormat="1" ht="19.5" customHeight="1">
      <c r="A127" s="48" t="s">
        <v>146</v>
      </c>
      <c r="B127" s="47" t="s">
        <v>147</v>
      </c>
      <c r="C127" s="13" t="s">
        <v>0</v>
      </c>
      <c r="D127" s="50">
        <f>D128</f>
        <v>1529.923</v>
      </c>
      <c r="E127" s="46">
        <f>E128</f>
        <v>1529.923</v>
      </c>
      <c r="F127" s="56">
        <f t="shared" si="4"/>
        <v>100</v>
      </c>
    </row>
    <row r="128" spans="1:6" s="7" customFormat="1" ht="19.5" customHeight="1">
      <c r="A128" s="31" t="s">
        <v>158</v>
      </c>
      <c r="B128" s="47" t="s">
        <v>147</v>
      </c>
      <c r="C128" s="13" t="s">
        <v>8</v>
      </c>
      <c r="D128" s="50">
        <v>1529.923</v>
      </c>
      <c r="E128" s="46">
        <v>1529.923</v>
      </c>
      <c r="F128" s="56">
        <f t="shared" si="4"/>
        <v>100</v>
      </c>
    </row>
    <row r="129" spans="1:6" s="7" customFormat="1" ht="19.5" customHeight="1" hidden="1">
      <c r="A129" s="48" t="s">
        <v>148</v>
      </c>
      <c r="B129" s="47" t="s">
        <v>149</v>
      </c>
      <c r="C129" s="51" t="s">
        <v>0</v>
      </c>
      <c r="D129" s="50">
        <f>D130</f>
        <v>0</v>
      </c>
      <c r="E129" s="46">
        <v>0</v>
      </c>
      <c r="F129" s="56" t="e">
        <f t="shared" si="4"/>
        <v>#DIV/0!</v>
      </c>
    </row>
    <row r="130" spans="1:6" s="7" customFormat="1" ht="19.5" customHeight="1" hidden="1">
      <c r="A130" s="48" t="s">
        <v>150</v>
      </c>
      <c r="B130" s="47" t="s">
        <v>151</v>
      </c>
      <c r="C130" s="51" t="s">
        <v>0</v>
      </c>
      <c r="D130" s="50">
        <f>D131</f>
        <v>0</v>
      </c>
      <c r="E130" s="46">
        <v>0</v>
      </c>
      <c r="F130" s="56" t="e">
        <f t="shared" si="4"/>
        <v>#DIV/0!</v>
      </c>
    </row>
    <row r="131" spans="1:6" s="7" customFormat="1" ht="19.5" customHeight="1" hidden="1">
      <c r="A131" s="31" t="s">
        <v>158</v>
      </c>
      <c r="B131" s="47" t="s">
        <v>151</v>
      </c>
      <c r="C131" s="51" t="s">
        <v>8</v>
      </c>
      <c r="D131" s="50">
        <v>0</v>
      </c>
      <c r="E131" s="46">
        <v>0</v>
      </c>
      <c r="F131" s="56" t="e">
        <f t="shared" si="4"/>
        <v>#DIV/0!</v>
      </c>
    </row>
    <row r="132" spans="1:6" s="7" customFormat="1" ht="33" customHeight="1" hidden="1">
      <c r="A132" s="48" t="s">
        <v>152</v>
      </c>
      <c r="B132" s="47" t="s">
        <v>153</v>
      </c>
      <c r="C132" s="51" t="s">
        <v>0</v>
      </c>
      <c r="D132" s="50">
        <f>D133</f>
        <v>0</v>
      </c>
      <c r="E132" s="50">
        <f>E133</f>
        <v>0</v>
      </c>
      <c r="F132" s="56" t="e">
        <f t="shared" si="4"/>
        <v>#DIV/0!</v>
      </c>
    </row>
    <row r="133" spans="1:6" s="7" customFormat="1" ht="19.5" customHeight="1" hidden="1">
      <c r="A133" s="48" t="s">
        <v>154</v>
      </c>
      <c r="B133" s="47" t="s">
        <v>155</v>
      </c>
      <c r="C133" s="51" t="s">
        <v>0</v>
      </c>
      <c r="D133" s="50">
        <f>D134</f>
        <v>0</v>
      </c>
      <c r="E133" s="50">
        <f>E134</f>
        <v>0</v>
      </c>
      <c r="F133" s="56" t="e">
        <f t="shared" si="4"/>
        <v>#DIV/0!</v>
      </c>
    </row>
    <row r="134" spans="1:6" s="7" customFormat="1" ht="19.5" customHeight="1" hidden="1">
      <c r="A134" s="31" t="s">
        <v>158</v>
      </c>
      <c r="B134" s="47" t="s">
        <v>155</v>
      </c>
      <c r="C134" s="51" t="s">
        <v>8</v>
      </c>
      <c r="D134" s="50">
        <v>0</v>
      </c>
      <c r="E134" s="50">
        <v>0</v>
      </c>
      <c r="F134" s="56" t="e">
        <f t="shared" si="4"/>
        <v>#DIV/0!</v>
      </c>
    </row>
    <row r="135" spans="1:6" s="7" customFormat="1" ht="37.5" customHeight="1">
      <c r="A135" s="14" t="s">
        <v>64</v>
      </c>
      <c r="B135" s="16" t="s">
        <v>114</v>
      </c>
      <c r="C135" s="18" t="s">
        <v>0</v>
      </c>
      <c r="D135" s="45">
        <f>SUM(D136)</f>
        <v>5993.773</v>
      </c>
      <c r="E135" s="45">
        <f>SUM(E136)</f>
        <v>5993.773</v>
      </c>
      <c r="F135" s="61">
        <f t="shared" si="4"/>
        <v>100</v>
      </c>
    </row>
    <row r="136" spans="1:6" s="6" customFormat="1" ht="37.5" customHeight="1">
      <c r="A136" s="33" t="s">
        <v>115</v>
      </c>
      <c r="B136" s="28" t="s">
        <v>114</v>
      </c>
      <c r="C136" s="12" t="s">
        <v>0</v>
      </c>
      <c r="D136" s="45">
        <f>SUM(D139+D143+D145+D141+D146)</f>
        <v>5993.773</v>
      </c>
      <c r="E136" s="45">
        <f>SUM(E139+E143+E145+E141)</f>
        <v>5993.773</v>
      </c>
      <c r="F136" s="61">
        <f t="shared" si="4"/>
        <v>100</v>
      </c>
    </row>
    <row r="137" spans="1:6" s="6" customFormat="1" ht="37.5" customHeight="1">
      <c r="A137" s="33" t="s">
        <v>116</v>
      </c>
      <c r="B137" s="28" t="s">
        <v>117</v>
      </c>
      <c r="C137" s="12" t="s">
        <v>0</v>
      </c>
      <c r="D137" s="46">
        <f>SUM(D138)</f>
        <v>3419.55</v>
      </c>
      <c r="E137" s="46">
        <f>SUM(E138)</f>
        <v>3419.55</v>
      </c>
      <c r="F137" s="56">
        <f t="shared" si="4"/>
        <v>100</v>
      </c>
    </row>
    <row r="138" spans="1:6" s="6" customFormat="1" ht="37.5" customHeight="1">
      <c r="A138" s="33" t="s">
        <v>65</v>
      </c>
      <c r="B138" s="28" t="s">
        <v>118</v>
      </c>
      <c r="C138" s="12" t="s">
        <v>0</v>
      </c>
      <c r="D138" s="46">
        <f>D139</f>
        <v>3419.55</v>
      </c>
      <c r="E138" s="46">
        <f>SUM(E139)</f>
        <v>3419.55</v>
      </c>
      <c r="F138" s="56">
        <f t="shared" si="4"/>
        <v>100</v>
      </c>
    </row>
    <row r="139" spans="1:6" s="6" customFormat="1" ht="21.75" customHeight="1">
      <c r="A139" s="20" t="s">
        <v>158</v>
      </c>
      <c r="B139" s="28" t="s">
        <v>118</v>
      </c>
      <c r="C139" s="12" t="s">
        <v>8</v>
      </c>
      <c r="D139" s="46">
        <v>3419.55</v>
      </c>
      <c r="E139" s="46">
        <v>3419.55</v>
      </c>
      <c r="F139" s="56">
        <f t="shared" si="4"/>
        <v>100</v>
      </c>
    </row>
    <row r="140" spans="1:6" s="6" customFormat="1" ht="75" customHeight="1">
      <c r="A140" s="34" t="s">
        <v>173</v>
      </c>
      <c r="B140" s="28" t="s">
        <v>172</v>
      </c>
      <c r="C140" s="12" t="s">
        <v>0</v>
      </c>
      <c r="D140" s="46">
        <f>SUM(D141)</f>
        <v>2574.223</v>
      </c>
      <c r="E140" s="46">
        <f>SUM(E141)</f>
        <v>2574.223</v>
      </c>
      <c r="F140" s="56">
        <f t="shared" si="4"/>
        <v>100</v>
      </c>
    </row>
    <row r="141" spans="1:6" s="6" customFormat="1" ht="16.5" customHeight="1">
      <c r="A141" s="31" t="s">
        <v>158</v>
      </c>
      <c r="B141" s="28" t="s">
        <v>172</v>
      </c>
      <c r="C141" s="12" t="s">
        <v>8</v>
      </c>
      <c r="D141" s="46">
        <v>2574.223</v>
      </c>
      <c r="E141" s="46">
        <v>2574.223</v>
      </c>
      <c r="F141" s="56">
        <f t="shared" si="4"/>
        <v>100</v>
      </c>
    </row>
    <row r="142" spans="1:6" s="6" customFormat="1" ht="38.25" customHeight="1" hidden="1">
      <c r="A142" s="34" t="s">
        <v>65</v>
      </c>
      <c r="B142" s="28" t="s">
        <v>118</v>
      </c>
      <c r="C142" s="28" t="s">
        <v>0</v>
      </c>
      <c r="D142" s="46">
        <f>SUM(D143)</f>
        <v>0</v>
      </c>
      <c r="E142" s="46">
        <f>SUM(E143)</f>
        <v>0</v>
      </c>
      <c r="F142" s="56" t="e">
        <f t="shared" si="4"/>
        <v>#DIV/0!</v>
      </c>
    </row>
    <row r="143" spans="1:6" s="6" customFormat="1" ht="16.5" customHeight="1" hidden="1">
      <c r="A143" s="31" t="s">
        <v>158</v>
      </c>
      <c r="B143" s="28" t="s">
        <v>118</v>
      </c>
      <c r="C143" s="30" t="s">
        <v>8</v>
      </c>
      <c r="D143" s="46">
        <v>0</v>
      </c>
      <c r="E143" s="46">
        <v>0</v>
      </c>
      <c r="F143" s="56" t="e">
        <f t="shared" si="4"/>
        <v>#DIV/0!</v>
      </c>
    </row>
    <row r="144" spans="1:6" s="6" customFormat="1" ht="56.25" customHeight="1" hidden="1">
      <c r="A144" s="34" t="s">
        <v>156</v>
      </c>
      <c r="B144" s="28" t="s">
        <v>157</v>
      </c>
      <c r="C144" s="28" t="s">
        <v>0</v>
      </c>
      <c r="D144" s="46">
        <f>SUM(D145)</f>
        <v>0</v>
      </c>
      <c r="E144" s="46">
        <f>SUM(E145)</f>
        <v>0</v>
      </c>
      <c r="F144" s="56" t="e">
        <f t="shared" si="4"/>
        <v>#DIV/0!</v>
      </c>
    </row>
    <row r="145" spans="1:6" s="6" customFormat="1" ht="16.5" customHeight="1" hidden="1">
      <c r="A145" s="31" t="s">
        <v>158</v>
      </c>
      <c r="B145" s="28" t="s">
        <v>157</v>
      </c>
      <c r="C145" s="30" t="s">
        <v>8</v>
      </c>
      <c r="D145" s="46">
        <v>0</v>
      </c>
      <c r="E145" s="46">
        <v>0</v>
      </c>
      <c r="F145" s="56" t="e">
        <f aca="true" t="shared" si="5" ref="F145:F152">E145/D145*100</f>
        <v>#DIV/0!</v>
      </c>
    </row>
    <row r="146" spans="1:6" s="6" customFormat="1" ht="48.75" customHeight="1" hidden="1">
      <c r="A146" s="34" t="s">
        <v>127</v>
      </c>
      <c r="B146" s="28" t="s">
        <v>118</v>
      </c>
      <c r="C146" s="28" t="s">
        <v>0</v>
      </c>
      <c r="D146" s="46">
        <f>SUM(D147)</f>
        <v>0</v>
      </c>
      <c r="E146" s="46">
        <f>SUM(E147)</f>
        <v>0</v>
      </c>
      <c r="F146" s="56" t="e">
        <f t="shared" si="5"/>
        <v>#DIV/0!</v>
      </c>
    </row>
    <row r="147" spans="1:6" s="6" customFormat="1" ht="16.5" customHeight="1" hidden="1">
      <c r="A147" s="31" t="s">
        <v>158</v>
      </c>
      <c r="B147" s="28" t="s">
        <v>118</v>
      </c>
      <c r="C147" s="30" t="s">
        <v>8</v>
      </c>
      <c r="D147" s="46">
        <v>0</v>
      </c>
      <c r="E147" s="46">
        <v>0</v>
      </c>
      <c r="F147" s="56" t="e">
        <f t="shared" si="5"/>
        <v>#DIV/0!</v>
      </c>
    </row>
    <row r="148" spans="1:6" s="7" customFormat="1" ht="30" customHeight="1">
      <c r="A148" s="14" t="s">
        <v>128</v>
      </c>
      <c r="B148" s="16" t="s">
        <v>129</v>
      </c>
      <c r="C148" s="18" t="s">
        <v>0</v>
      </c>
      <c r="D148" s="45">
        <f>SUM(D149)</f>
        <v>12356.609</v>
      </c>
      <c r="E148" s="45">
        <f>SUM(E149)</f>
        <v>12356.609</v>
      </c>
      <c r="F148" s="61">
        <f t="shared" si="5"/>
        <v>100</v>
      </c>
    </row>
    <row r="149" spans="1:6" s="6" customFormat="1" ht="28.5" customHeight="1">
      <c r="A149" s="43" t="s">
        <v>130</v>
      </c>
      <c r="B149" s="28" t="s">
        <v>131</v>
      </c>
      <c r="C149" s="12" t="s">
        <v>0</v>
      </c>
      <c r="D149" s="46">
        <f>SUM(D152)</f>
        <v>12356.609</v>
      </c>
      <c r="E149" s="46">
        <f>SUM(E152)</f>
        <v>12356.609</v>
      </c>
      <c r="F149" s="56">
        <f t="shared" si="5"/>
        <v>100</v>
      </c>
    </row>
    <row r="150" spans="1:6" s="6" customFormat="1" ht="24" customHeight="1">
      <c r="A150" s="33" t="s">
        <v>132</v>
      </c>
      <c r="B150" s="28" t="s">
        <v>133</v>
      </c>
      <c r="C150" s="12" t="s">
        <v>0</v>
      </c>
      <c r="D150" s="46">
        <f>SUM(D151)</f>
        <v>12356.609</v>
      </c>
      <c r="E150" s="46">
        <f>SUM(E151)</f>
        <v>12356.609</v>
      </c>
      <c r="F150" s="56">
        <f t="shared" si="5"/>
        <v>100</v>
      </c>
    </row>
    <row r="151" spans="1:6" s="6" customFormat="1" ht="25.5" customHeight="1">
      <c r="A151" s="33" t="s">
        <v>134</v>
      </c>
      <c r="B151" s="28" t="s">
        <v>135</v>
      </c>
      <c r="C151" s="12" t="s">
        <v>0</v>
      </c>
      <c r="D151" s="46">
        <f>SUM(D152)</f>
        <v>12356.609</v>
      </c>
      <c r="E151" s="46">
        <f>SUM(E152)</f>
        <v>12356.609</v>
      </c>
      <c r="F151" s="56">
        <f t="shared" si="5"/>
        <v>100</v>
      </c>
    </row>
    <row r="152" spans="1:6" s="6" customFormat="1" ht="16.5" customHeight="1">
      <c r="A152" s="31" t="s">
        <v>158</v>
      </c>
      <c r="B152" s="28" t="s">
        <v>135</v>
      </c>
      <c r="C152" s="12" t="s">
        <v>8</v>
      </c>
      <c r="D152" s="46">
        <v>12356.609</v>
      </c>
      <c r="E152" s="46">
        <v>12356.609</v>
      </c>
      <c r="F152" s="56">
        <f t="shared" si="5"/>
        <v>100</v>
      </c>
    </row>
    <row r="153" spans="1:6" s="6" customFormat="1" ht="16.5" customHeight="1">
      <c r="A153" s="52"/>
      <c r="B153" s="53"/>
      <c r="C153" s="53"/>
      <c r="D153" s="54"/>
      <c r="E153" s="54"/>
      <c r="F153" s="54"/>
    </row>
    <row r="154" spans="1:6" s="6" customFormat="1" ht="16.5" customHeight="1">
      <c r="A154" s="52"/>
      <c r="B154" s="53"/>
      <c r="C154" s="53"/>
      <c r="D154" s="54"/>
      <c r="E154" s="54"/>
      <c r="F154" s="54"/>
    </row>
    <row r="155" spans="2:6" ht="12.75">
      <c r="B155" s="35"/>
      <c r="C155" s="35"/>
      <c r="D155" s="37"/>
      <c r="E155" s="37"/>
      <c r="F155" s="37"/>
    </row>
    <row r="156" spans="2:6" ht="12.75">
      <c r="B156" s="35"/>
      <c r="C156" s="35"/>
      <c r="D156" s="37"/>
      <c r="E156" s="37"/>
      <c r="F156" s="37"/>
    </row>
    <row r="157" spans="2:6" ht="12.75">
      <c r="B157" s="35"/>
      <c r="C157" s="35"/>
      <c r="D157" s="37"/>
      <c r="E157" s="37"/>
      <c r="F157" s="37"/>
    </row>
    <row r="158" spans="2:6" ht="12.75">
      <c r="B158" s="35"/>
      <c r="C158" s="35"/>
      <c r="D158" s="37"/>
      <c r="E158" s="37"/>
      <c r="F158" s="37"/>
    </row>
    <row r="159" spans="2:6" ht="12.75">
      <c r="B159" s="35"/>
      <c r="C159" s="35"/>
      <c r="D159" s="37"/>
      <c r="E159" s="37"/>
      <c r="F159" s="37"/>
    </row>
    <row r="160" spans="2:6" ht="12.75">
      <c r="B160" s="35"/>
      <c r="C160" s="35"/>
      <c r="D160" s="37"/>
      <c r="E160" s="37"/>
      <c r="F160" s="37"/>
    </row>
    <row r="161" spans="2:6" ht="12.75">
      <c r="B161" s="35"/>
      <c r="C161" s="35"/>
      <c r="D161" s="37"/>
      <c r="E161" s="37"/>
      <c r="F161" s="37"/>
    </row>
    <row r="162" spans="2:6" ht="12.75">
      <c r="B162" s="35"/>
      <c r="C162" s="35"/>
      <c r="D162" s="37"/>
      <c r="E162" s="37"/>
      <c r="F162" s="37"/>
    </row>
    <row r="163" spans="2:6" ht="12.75">
      <c r="B163" s="35"/>
      <c r="C163" s="35"/>
      <c r="D163" s="37"/>
      <c r="E163" s="37"/>
      <c r="F163" s="37"/>
    </row>
    <row r="164" spans="2:6" ht="12.75">
      <c r="B164" s="35"/>
      <c r="C164" s="35"/>
      <c r="D164" s="37"/>
      <c r="E164" s="37"/>
      <c r="F164" s="37"/>
    </row>
    <row r="165" spans="2:6" ht="12.75">
      <c r="B165" s="35"/>
      <c r="C165" s="35"/>
      <c r="D165" s="37"/>
      <c r="E165" s="37"/>
      <c r="F165" s="37"/>
    </row>
    <row r="166" spans="2:6" ht="12.75">
      <c r="B166" s="35"/>
      <c r="C166" s="35"/>
      <c r="D166" s="37"/>
      <c r="E166" s="37"/>
      <c r="F166" s="37"/>
    </row>
    <row r="167" spans="2:6" ht="12.75">
      <c r="B167" s="35"/>
      <c r="C167" s="35"/>
      <c r="D167" s="37"/>
      <c r="E167" s="37"/>
      <c r="F167" s="37"/>
    </row>
    <row r="168" spans="2:6" ht="12.75">
      <c r="B168" s="35"/>
      <c r="C168" s="35"/>
      <c r="D168" s="37"/>
      <c r="E168" s="37"/>
      <c r="F168" s="37"/>
    </row>
    <row r="169" spans="2:6" ht="12.75">
      <c r="B169" s="35"/>
      <c r="C169" s="35"/>
      <c r="D169" s="37"/>
      <c r="E169" s="37"/>
      <c r="F169" s="37"/>
    </row>
    <row r="170" spans="2:6" ht="12.75">
      <c r="B170" s="35"/>
      <c r="C170" s="35"/>
      <c r="D170" s="37"/>
      <c r="E170" s="37"/>
      <c r="F170" s="37"/>
    </row>
    <row r="171" spans="2:6" ht="12.75">
      <c r="B171" s="35"/>
      <c r="C171" s="35"/>
      <c r="D171" s="37"/>
      <c r="E171" s="37"/>
      <c r="F171" s="37"/>
    </row>
    <row r="172" spans="2:6" ht="12.75">
      <c r="B172" s="35"/>
      <c r="C172" s="35"/>
      <c r="D172" s="37"/>
      <c r="E172" s="37"/>
      <c r="F172" s="37"/>
    </row>
    <row r="173" spans="2:6" ht="12.75">
      <c r="B173" s="35"/>
      <c r="C173" s="35"/>
      <c r="D173" s="37"/>
      <c r="E173" s="37"/>
      <c r="F173" s="37"/>
    </row>
    <row r="174" spans="2:6" ht="12.75">
      <c r="B174" s="35"/>
      <c r="C174" s="35"/>
      <c r="D174" s="37"/>
      <c r="E174" s="37"/>
      <c r="F174" s="37"/>
    </row>
    <row r="175" spans="2:6" ht="12.75">
      <c r="B175" s="35"/>
      <c r="C175" s="35"/>
      <c r="D175" s="37"/>
      <c r="E175" s="37"/>
      <c r="F175" s="37"/>
    </row>
    <row r="176" spans="2:6" ht="12.75">
      <c r="B176" s="35"/>
      <c r="C176" s="35"/>
      <c r="D176" s="37"/>
      <c r="E176" s="37"/>
      <c r="F176" s="37"/>
    </row>
    <row r="177" spans="2:6" ht="12.75">
      <c r="B177" s="35"/>
      <c r="C177" s="35"/>
      <c r="D177" s="37"/>
      <c r="E177" s="37"/>
      <c r="F177" s="37"/>
    </row>
    <row r="178" spans="2:6" ht="12.75">
      <c r="B178" s="35"/>
      <c r="C178" s="35"/>
      <c r="D178" s="37"/>
      <c r="E178" s="37"/>
      <c r="F178" s="37"/>
    </row>
    <row r="179" spans="2:6" ht="12.75">
      <c r="B179" s="35"/>
      <c r="C179" s="35"/>
      <c r="D179" s="37"/>
      <c r="E179" s="37"/>
      <c r="F179" s="37"/>
    </row>
    <row r="180" spans="2:6" ht="12.75">
      <c r="B180" s="35"/>
      <c r="C180" s="35"/>
      <c r="D180" s="37"/>
      <c r="E180" s="37"/>
      <c r="F180" s="37"/>
    </row>
    <row r="181" spans="2:6" ht="12.75">
      <c r="B181" s="35"/>
      <c r="C181" s="35"/>
      <c r="D181" s="37"/>
      <c r="E181" s="37"/>
      <c r="F181" s="37"/>
    </row>
    <row r="182" spans="2:6" ht="12.75">
      <c r="B182" s="35"/>
      <c r="C182" s="35"/>
      <c r="D182" s="37"/>
      <c r="E182" s="37"/>
      <c r="F182" s="37"/>
    </row>
    <row r="183" spans="2:6" ht="12.75">
      <c r="B183" s="35"/>
      <c r="C183" s="35"/>
      <c r="D183" s="37"/>
      <c r="E183" s="37"/>
      <c r="F183" s="37"/>
    </row>
    <row r="184" spans="2:6" ht="12.75">
      <c r="B184" s="35"/>
      <c r="C184" s="35"/>
      <c r="D184" s="37"/>
      <c r="E184" s="37"/>
      <c r="F184" s="37"/>
    </row>
    <row r="185" spans="2:6" ht="12.75">
      <c r="B185" s="35"/>
      <c r="C185" s="35"/>
      <c r="D185" s="37"/>
      <c r="E185" s="37"/>
      <c r="F185" s="37"/>
    </row>
    <row r="186" spans="2:6" ht="12.75">
      <c r="B186" s="35"/>
      <c r="C186" s="35"/>
      <c r="D186" s="37"/>
      <c r="E186" s="37"/>
      <c r="F186" s="37"/>
    </row>
    <row r="187" spans="2:6" ht="12.75">
      <c r="B187" s="35"/>
      <c r="C187" s="35"/>
      <c r="D187" s="37"/>
      <c r="E187" s="37"/>
      <c r="F187" s="37"/>
    </row>
    <row r="188" spans="2:6" ht="12.75">
      <c r="B188" s="35"/>
      <c r="C188" s="35"/>
      <c r="D188" s="37"/>
      <c r="E188" s="37"/>
      <c r="F188" s="37"/>
    </row>
    <row r="189" spans="2:6" ht="12.75">
      <c r="B189" s="35"/>
      <c r="C189" s="35"/>
      <c r="D189" s="37"/>
      <c r="E189" s="37"/>
      <c r="F189" s="37"/>
    </row>
    <row r="190" spans="2:6" ht="12.75">
      <c r="B190" s="35"/>
      <c r="C190" s="35"/>
      <c r="D190" s="37"/>
      <c r="E190" s="37"/>
      <c r="F190" s="37"/>
    </row>
    <row r="191" spans="2:6" ht="12.75">
      <c r="B191" s="35"/>
      <c r="C191" s="35"/>
      <c r="D191" s="37"/>
      <c r="E191" s="37"/>
      <c r="F191" s="37"/>
    </row>
    <row r="192" spans="2:6" ht="12.75">
      <c r="B192" s="35"/>
      <c r="C192" s="35"/>
      <c r="D192" s="37"/>
      <c r="E192" s="37"/>
      <c r="F192" s="37"/>
    </row>
    <row r="193" spans="2:6" ht="12.75">
      <c r="B193" s="35"/>
      <c r="C193" s="35"/>
      <c r="D193" s="37"/>
      <c r="E193" s="37"/>
      <c r="F193" s="37"/>
    </row>
    <row r="194" spans="2:6" ht="12.75">
      <c r="B194" s="35"/>
      <c r="C194" s="35"/>
      <c r="D194" s="37"/>
      <c r="E194" s="37"/>
      <c r="F194" s="37"/>
    </row>
    <row r="195" spans="2:6" ht="12.75">
      <c r="B195" s="35"/>
      <c r="C195" s="35"/>
      <c r="D195" s="37"/>
      <c r="E195" s="37"/>
      <c r="F195" s="37"/>
    </row>
    <row r="196" spans="2:6" ht="12.75">
      <c r="B196" s="35"/>
      <c r="C196" s="35"/>
      <c r="D196" s="37"/>
      <c r="E196" s="37"/>
      <c r="F196" s="37"/>
    </row>
    <row r="197" spans="2:6" ht="12.75">
      <c r="B197" s="35"/>
      <c r="C197" s="35"/>
      <c r="D197" s="37"/>
      <c r="E197" s="37"/>
      <c r="F197" s="37"/>
    </row>
    <row r="198" spans="2:6" ht="12.75">
      <c r="B198" s="35"/>
      <c r="C198" s="35"/>
      <c r="D198" s="37"/>
      <c r="E198" s="37"/>
      <c r="F198" s="37"/>
    </row>
    <row r="199" spans="2:6" ht="12.75">
      <c r="B199" s="35"/>
      <c r="C199" s="35"/>
      <c r="D199" s="37"/>
      <c r="E199" s="37"/>
      <c r="F199" s="37"/>
    </row>
    <row r="200" spans="2:6" ht="12.75">
      <c r="B200" s="35"/>
      <c r="C200" s="35"/>
      <c r="D200" s="37"/>
      <c r="E200" s="37"/>
      <c r="F200" s="37"/>
    </row>
    <row r="201" spans="2:6" ht="12.75">
      <c r="B201" s="35"/>
      <c r="C201" s="35"/>
      <c r="D201" s="37"/>
      <c r="E201" s="37"/>
      <c r="F201" s="37"/>
    </row>
    <row r="202" spans="2:6" ht="12.75">
      <c r="B202" s="35"/>
      <c r="C202" s="35"/>
      <c r="D202" s="37"/>
      <c r="E202" s="37"/>
      <c r="F202" s="37"/>
    </row>
  </sheetData>
  <sheetProtection/>
  <mergeCells count="6">
    <mergeCell ref="C2:F2"/>
    <mergeCell ref="C3:F3"/>
    <mergeCell ref="A7:F7"/>
    <mergeCell ref="A8:F8"/>
    <mergeCell ref="A9:F9"/>
    <mergeCell ref="A6:G6"/>
  </mergeCells>
  <printOptions/>
  <pageMargins left="0.7" right="0.7" top="0.75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2023-03-31T08:31:44Z</cp:lastPrinted>
  <dcterms:created xsi:type="dcterms:W3CDTF">2006-06-08T10:29:13Z</dcterms:created>
  <dcterms:modified xsi:type="dcterms:W3CDTF">2023-05-25T08:04:42Z</dcterms:modified>
  <cp:category/>
  <cp:version/>
  <cp:contentType/>
  <cp:contentStatus/>
</cp:coreProperties>
</file>